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<sst xmlns="http://schemas.openxmlformats.org/spreadsheetml/2006/main" count="12137" uniqueCount="2351">
  <si>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</si>
  <si>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</si>
  <si>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</si>
  <si>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</si>
  <si>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</si>
  <si>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</si>
  <si>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</si>
  <si>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</si>
  <si>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</si>
  <si>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</si>
  <si>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</si>
  <si>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</si>
  <si>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</si>
  <si>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</si>
  <si>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</si>
  <si>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</si>
  <si>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</si>
  <si>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</si>
  <si>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</si>
  <si>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</si>
  <si>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</si>
  <si>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</si>
  <si>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</si>
  <si>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</si>
  <si>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</si>
  <si>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</si>
  <si>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</si>
  <si>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</si>
  <si>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</si>
  <si>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</si>
  <si>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</si>
  <si>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</si>
  <si>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</si>
  <si>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</si>
  <si>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</si>
  <si>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</si>
  <si>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</si>
  <si>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</si>
  <si>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</si>
  <si>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</si>
  <si>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</si>
  <si>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</si>
  <si>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</si>
  <si>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</si>
  <si>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</si>
  <si>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</si>
  <si>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</si>
  <si>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</si>
  <si>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</si>
  <si>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</si>
  <si>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</si>
  <si>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</si>
  <si>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</si>
  <si>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</si>
  <si>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</si>
  <si>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</si>
  <si>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</si>
  <si>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</si>
  <si>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</si>
  <si>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</si>
  <si>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</si>
  <si>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</si>
  <si>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</si>
  <si>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</si>
  <si>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</si>
  <si>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</si>
  <si>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</si>
  <si>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</si>
  <si>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</si>
  <si>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</si>
  <si>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</si>
  <si>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</si>
  <si>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</si>
  <si>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</si>
  <si>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</si>
  <si>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</si>
  <si>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</si>
  <si>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</si>
  <si>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</si>
  <si>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</si>
  <si>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</si>
  <si>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</si>
  <si>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</si>
  <si>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</si>
  <si>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</si>
  <si>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</si>
  <si>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</si>
  <si>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</si>
  <si>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</si>
  <si>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</si>
  <si>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</si>
  <si>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</si>
  <si>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</si>
  <si>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</si>
  <si>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</si>
  <si>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</si>
  <si>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</si>
  <si>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</si>
  <si>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</si>
  <si>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</si>
  <si>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</si>
  <si>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</si>
  <si>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</si>
  <si>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</si>
  <si>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</si>
  <si>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</si>
  <si>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</si>
  <si>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</si>
  <si>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</si>
  <si>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</si>
  <si>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</si>
  <si>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</si>
  <si>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</si>
  <si>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</si>
  <si>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</si>
  <si>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</si>
  <si>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</si>
  <si>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</si>
  <si>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</si>
  <si>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</si>
  <si>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</si>
  <si>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</si>
  <si>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</si>
  <si>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</si>
  <si>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</si>
  <si>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</si>
  <si>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</si>
  <si>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</si>
  <si>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</si>
  <si>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</si>
  <si>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</si>
  <si>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</si>
  <si>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</si>
  <si>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</si>
  <si>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</si>
  <si>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</si>
  <si>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</si>
  <si>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</si>
  <si>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</si>
  <si>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</si>
  <si>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</si>
  <si>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</si>
  <si>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</si>
  <si>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</si>
  <si>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</si>
  <si>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</si>
  <si>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</si>
  <si>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</si>
  <si>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</si>
  <si>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</si>
  <si>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</si>
  <si>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</si>
  <si>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</si>
  <si>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</si>
  <si>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</si>
  <si>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</si>
  <si>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</si>
  <si>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</si>
  <si>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</si>
  <si>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</si>
  <si>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</si>
  <si>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</si>
  <si>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</si>
  <si>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</si>
  <si>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</si>
  <si>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</si>
  <si>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</si>
  <si>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</si>
  <si>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</si>
  <si>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</si>
  <si>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</si>
  <si>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</si>
  <si>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</si>
  <si>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</si>
  <si>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</si>
  <si>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</si>
  <si>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</si>
  <si>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</si>
  <si>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</si>
  <si>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</si>
  <si>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</si>
  <si>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</si>
  <si>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</si>
  <si>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</si>
  <si>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</si>
  <si>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</si>
  <si>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</si>
  <si>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</si>
  <si>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</si>
  <si>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</si>
  <si>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</si>
  <si>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</si>
  <si>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</si>
  <si>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</si>
  <si>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</si>
  <si>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</si>
  <si>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</si>
  <si>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</si>
  <si>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</si>
  <si>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</si>
  <si>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</si>
  <si>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</si>
  <si>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</si>
  <si>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</si>
  <si>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</si>
  <si>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</si>
  <si>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</si>
  <si>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</si>
  <si>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</si>
  <si>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</si>
  <si>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</si>
  <si>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</si>
  <si>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</si>
  <si>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</si>
  <si>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</si>
  <si>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</si>
  <si>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</si>
  <si>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</si>
  <si>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</si>
  <si>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</si>
  <si>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</si>
  <si>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</si>
  <si>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</si>
  <si>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</si>
  <si>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</si>
  <si>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</si>
  <si>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</si>
  <si>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</si>
  <si>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</si>
  <si>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</si>
  <si>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</si>
  <si>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</si>
  <si>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</si>
  <si>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</si>
  <si>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</si>
  <si>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</si>
  <si>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</si>
  <si>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</si>
  <si>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</si>
  <si>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</si>
  <si>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</si>
  <si>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</si>
  <si>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</si>
  <si>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</si>
  <si>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</si>
  <si>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</si>
  <si>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</si>
  <si>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</si>
  <si>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</si>
  <si>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</si>
  <si>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</si>
  <si>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</si>
  <si>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</si>
  <si>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</si>
  <si>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</si>
  <si>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</si>
  <si>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</si>
  <si>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</si>
  <si>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</si>
  <si>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</si>
  <si>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</si>
  <si>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</si>
  <si>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</si>
  <si>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</si>
  <si>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</si>
  <si>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</si>
  <si>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</si>
  <si>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</si>
  <si>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</si>
  <si>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</si>
  <si>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</si>
  <si>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</si>
  <si>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</si>
  <si>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</si>
  <si>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</si>
  <si>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</si>
  <si>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</si>
  <si>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</si>
  <si>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</si>
  <si>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</si>
  <si>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</si>
  <si>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</si>
  <si>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</si>
  <si>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</si>
  <si>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</si>
  <si>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</si>
  <si>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</si>
  <si>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</si>
  <si>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</si>
  <si>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</si>
  <si>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</si>
  <si>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</si>
  <si>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</si>
  <si>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</si>
  <si>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</si>
  <si>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</si>
  <si>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</si>
  <si>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</si>
  <si>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</si>
  <si>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</si>
  <si>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</si>
  <si>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</si>
  <si>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</si>
  <si>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</si>
  <si>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</si>
  <si>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</si>
  <si>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</si>
  <si>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</si>
  <si>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</si>
  <si>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</si>
  <si>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</si>
  <si>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</si>
  <si>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</si>
  <si>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</si>
  <si>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</si>
  <si>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</si>
  <si>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</si>
  <si>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</si>
  <si>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</si>
  <si>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</si>
  <si>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</si>
  <si>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</si>
  <si>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</si>
  <si>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</si>
  <si>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</si>
  <si>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</si>
  <si>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</si>
  <si>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</si>
  <si>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</si>
  <si>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</si>
  <si>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</si>
  <si>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</si>
  <si>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</si>
  <si>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</si>
  <si>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</si>
  <si>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</si>
  <si>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</si>
  <si>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</si>
  <si>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</si>
  <si>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</si>
  <si>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</si>
  <si>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</si>
  <si>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</si>
  <si>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</si>
  <si>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</si>
  <si>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</si>
  <si>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</si>
  <si>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</si>
  <si>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</si>
  <si>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</si>
  <si>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</si>
  <si>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</si>
  <si>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</si>
  <si>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</si>
  <si>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</si>
  <si>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</si>
  <si>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</si>
  <si>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</si>
  <si>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</si>
  <si>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</si>
  <si>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</si>
  <si>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</si>
  <si>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</si>
  <si>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</si>
  <si>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</si>
  <si>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</si>
  <si>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</si>
  <si>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</si>
  <si>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</si>
  <si>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</si>
  <si>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</si>
  <si>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</si>
  <si>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</si>
  <si>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</si>
  <si>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</si>
  <si>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</si>
  <si>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</si>
  <si>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</si>
  <si>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</si>
  <si>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</si>
  <si>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</si>
  <si>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</si>
  <si>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</si>
  <si>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</si>
  <si>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</si>
  <si>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</si>
  <si>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</si>
  <si>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</si>
  <si>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</si>
  <si>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</si>
  <si>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</si>
  <si>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</si>
  <si>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</si>
  <si>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</si>
  <si>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</si>
  <si>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</si>
  <si>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</si>
  <si>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</si>
  <si>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</si>
  <si>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</si>
  <si>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</si>
  <si>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</si>
  <si>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</si>
  <si>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</si>
  <si>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</si>
  <si>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</si>
  <si>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</si>
  <si>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</si>
  <si>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</si>
  <si>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</si>
  <si>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</si>
  <si>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</si>
  <si>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</si>
  <si>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</si>
  <si>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</si>
  <si>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</si>
  <si>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</si>
  <si>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</si>
  <si>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</si>
  <si>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</si>
  <si>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</si>
  <si>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</si>
  <si>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</si>
  <si>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</si>
  <si>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</si>
  <si>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</si>
  <si>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</si>
  <si>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</si>
  <si>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</si>
  <si>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</si>
  <si>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</si>
  <si>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</si>
  <si>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</si>
  <si>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</si>
  <si>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</si>
  <si>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</si>
  <si>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</si>
  <si>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</si>
  <si>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</si>
  <si>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</si>
  <si>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</si>
  <si>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</si>
  <si>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</si>
  <si>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</si>
  <si>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</si>
  <si>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</si>
  <si>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</si>
  <si>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</si>
  <si>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</si>
  <si>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</si>
  <si>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</si>
  <si>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</si>
  <si>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</si>
  <si>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</si>
  <si>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</si>
  <si>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</si>
  <si>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</si>
  <si>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</si>
  <si>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</si>
  <si>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</si>
  <si>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</si>
  <si>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</si>
  <si>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</si>
  <si>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</si>
  <si>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</si>
  <si>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</si>
  <si>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</si>
  <si>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</si>
  <si>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</si>
  <si>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</si>
  <si>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</si>
  <si>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</si>
  <si>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</si>
  <si>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</si>
  <si>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</si>
  <si>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</si>
  <si>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</si>
  <si>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</si>
  <si>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</si>
  <si>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</si>
  <si>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</si>
  <si>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</si>
  <si>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</si>
  <si>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</si>
  <si>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</si>
  <si>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</si>
  <si>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</si>
  <si>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</si>
  <si>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</si>
  <si>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</si>
  <si>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</si>
  <si>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</si>
  <si>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</si>
  <si>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</si>
  <si>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</si>
  <si>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</si>
  <si>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</si>
  <si>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</si>
  <si>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</si>
  <si>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</si>
  <si>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</si>
  <si>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</si>
  <si>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</si>
  <si>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</si>
  <si>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</si>
  <si>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</si>
  <si>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</si>
  <si>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</si>
  <si>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</si>
  <si>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</si>
  <si>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</si>
  <si>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</si>
  <si>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</si>
  <si>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</si>
  <si>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</si>
  <si>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</si>
  <si>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</si>
  <si>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</si>
  <si>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</si>
  <si>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</si>
  <si>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</si>
  <si>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</si>
  <si>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</si>
  <si>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</si>
  <si>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</si>
  <si>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</si>
  <si>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</si>
  <si>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</si>
  <si>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</si>
  <si>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</si>
  <si>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</si>
  <si>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</si>
  <si>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</si>
  <si>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</si>
  <si>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</si>
  <si>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</si>
  <si>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</si>
  <si>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</si>
  <si>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</si>
  <si>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</si>
  <si>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</si>
  <si>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</si>
  <si>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</si>
  <si>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</si>
  <si>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</si>
  <si>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</si>
  <si>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</si>
  <si>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</si>
  <si>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</si>
  <si>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</si>
  <si>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</si>
  <si>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</si>
  <si>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</si>
  <si>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</si>
  <si>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</si>
  <si>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</si>
  <si>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</si>
  <si>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</si>
  <si>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</si>
  <si>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</si>
  <si>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</si>
  <si>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</si>
  <si>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</si>
  <si>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</si>
  <si>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</si>
  <si>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</si>
  <si>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</si>
  <si>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</si>
  <si>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</si>
  <si>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</si>
  <si>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</si>
  <si>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</si>
  <si>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</si>
  <si>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</si>
  <si>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</si>
  <si>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</si>
  <si>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</si>
  <si>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</si>
  <si>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</si>
  <si>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</si>
  <si>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</si>
  <si>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</si>
  <si>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</si>
  <si>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</si>
  <si>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</si>
  <si>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</si>
  <si>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</si>
  <si>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</si>
  <si>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</si>
  <si>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</si>
  <si>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</si>
  <si>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</si>
  <si>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</si>
  <si>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</si>
  <si>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</si>
  <si>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</si>
  <si>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</si>
  <si>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</si>
  <si>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</si>
  <si>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</si>
  <si>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</si>
  <si>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</si>
  <si>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</si>
  <si>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</si>
  <si>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</si>
  <si>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</si>
  <si>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</si>
  <si>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</si>
  <si>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</si>
  <si>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</si>
  <si>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</si>
  <si>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</si>
  <si>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</si>
  <si>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</si>
  <si>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</si>
  <si>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</si>
  <si>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</si>
  <si>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</si>
  <si>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</si>
  <si>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</si>
  <si>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</si>
  <si>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</si>
  <si>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</si>
  <si>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</si>
  <si>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</si>
  <si>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</si>
  <si>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</si>
  <si>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</si>
  <si>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</si>
  <si>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</si>
  <si>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</si>
  <si>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</si>
  <si>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</si>
  <si>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</si>
  <si>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</si>
  <si>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</si>
  <si>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</si>
  <si>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</si>
  <si>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</si>
  <si>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</si>
  <si>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</si>
  <si>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</si>
  <si>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</si>
  <si>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</si>
  <si>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</si>
  <si>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</si>
  <si>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</si>
  <si>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</si>
  <si>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</si>
  <si>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</si>
  <si>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</si>
  <si>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</si>
  <si>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</si>
  <si>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</si>
  <si>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</si>
  <si>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</si>
  <si>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</si>
  <si>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</si>
  <si>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</si>
  <si>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</si>
  <si>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</si>
  <si>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</si>
  <si>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</si>
  <si>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</si>
  <si>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</si>
  <si>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</si>
  <si>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</si>
  <si>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</si>
  <si>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</si>
  <si>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</si>
  <si>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</si>
  <si>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</si>
  <si>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</si>
  <si>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</si>
  <si>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</si>
  <si>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</si>
  <si>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</si>
  <si>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</si>
  <si>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</si>
  <si>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</si>
  <si>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</si>
  <si>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</si>
  <si>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</si>
  <si>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</si>
  <si>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</si>
  <si>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</si>
  <si>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</si>
  <si>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</si>
  <si>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</si>
  <si>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</si>
  <si>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</si>
  <si>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</si>
  <si>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</si>
  <si>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</si>
  <si>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</si>
  <si>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</si>
  <si>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</si>
  <si>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</si>
  <si>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</si>
  <si>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</si>
  <si>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</si>
  <si>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</si>
  <si>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</si>
  <si>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</si>
  <si>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</si>
  <si>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</si>
  <si>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</si>
  <si>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</si>
  <si>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</si>
  <si>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</si>
  <si>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</si>
  <si>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</si>
  <si>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</si>
  <si>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</si>
  <si>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</si>
  <si>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</si>
  <si>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</si>
  <si>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</si>
  <si>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</si>
  <si>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</si>
  <si>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</si>
  <si>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</si>
  <si>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</si>
  <si>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</si>
  <si>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</si>
  <si>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</si>
  <si>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</si>
  <si>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</si>
  <si>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</si>
  <si>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</si>
  <si>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</si>
  <si>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</si>
  <si>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</si>
  <si>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</si>
  <si>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</si>
  <si>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</si>
  <si>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</si>
  <si>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</si>
  <si>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</si>
  <si>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</si>
  <si>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</si>
  <si>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</si>
  <si>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</si>
  <si>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</si>
  <si>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</si>
  <si>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</si>
  <si>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</si>
  <si>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</si>
  <si>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</si>
  <si>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</si>
  <si>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</si>
  <si>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</si>
  <si>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</si>
  <si>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</si>
  <si>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</si>
  <si>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</si>
  <si>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</si>
  <si>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</si>
  <si>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</si>
  <si>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</si>
  <si>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</si>
  <si>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</si>
  <si>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</si>
  <si>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</si>
  <si>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</si>
  <si>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</si>
  <si>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</si>
  <si>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</si>
  <si>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</si>
  <si>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</si>
  <si>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</si>
  <si>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</si>
  <si>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</si>
  <si>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</si>
  <si>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</si>
  <si>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</si>
  <si>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</si>
  <si>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</si>
  <si>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</si>
  <si>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</si>
  <si>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</si>
  <si>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</si>
  <si>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</si>
  <si>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</si>
  <si>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</si>
  <si>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</si>
  <si>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</si>
  <si>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</si>
  <si>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</si>
  <si>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</si>
  <si>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</si>
  <si>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</si>
  <si>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</si>
  <si>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</si>
  <si>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</si>
  <si>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</si>
  <si>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</si>
  <si>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</si>
  <si>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</si>
  <si>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</si>
  <si>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</si>
  <si>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</si>
  <si>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</si>
  <si>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</si>
  <si>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</si>
  <si>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</si>
  <si>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</si>
  <si>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</si>
  <si>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</si>
  <si>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</si>
  <si>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</si>
  <si>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</si>
  <si>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</si>
  <si>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</si>
  <si>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</si>
  <si>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</si>
  <si>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</si>
  <si>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</si>
  <si>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</si>
  <si>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</si>
  <si>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</si>
  <si>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</si>
  <si>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</si>
  <si>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</si>
  <si>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</si>
  <si>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</si>
  <si>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</si>
  <si>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</si>
  <si>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</si>
  <si>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</si>
  <si>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</si>
  <si>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</si>
  <si>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</si>
  <si>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</si>
  <si>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</si>
  <si>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</si>
  <si>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</si>
  <si>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</si>
  <si>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</si>
  <si>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</si>
  <si>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</si>
  <si>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</si>
  <si>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</si>
  <si>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</si>
  <si>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</si>
  <si>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</si>
  <si>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</si>
  <si>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</si>
  <si>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</si>
  <si>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</si>
  <si>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</si>
  <si>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</si>
  <si>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</si>
  <si>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</si>
  <si>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</si>
  <si>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</si>
  <si>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</si>
  <si>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</si>
  <si>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</si>
  <si>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</si>
  <si>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</si>
  <si>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</si>
  <si>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</si>
  <si>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</si>
  <si>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</si>
  <si>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</si>
  <si>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</si>
  <si>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</si>
  <si>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</si>
  <si>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</si>
  <si>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</si>
  <si>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</si>
  <si>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</si>
  <si>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</si>
  <si>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</si>
  <si>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</si>
  <si>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</si>
  <si>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</si>
  <si>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</si>
  <si>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</si>
  <si>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</si>
  <si>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</si>
  <si>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</si>
  <si>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</si>
  <si>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</si>
  <si>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</si>
  <si>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</si>
  <si>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</si>
  <si>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</si>
  <si>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</si>
  <si>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</si>
  <si>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</si>
  <si>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</si>
  <si>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</si>
  <si>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</si>
  <si>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</si>
  <si>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</si>
  <si>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</si>
  <si>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</si>
  <si>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</si>
  <si>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</si>
  <si>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</si>
  <si>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</si>
  <si>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</si>
  <si>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</si>
  <si>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</si>
  <si>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</si>
  <si>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</si>
  <si>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</si>
  <si>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</si>
  <si>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</si>
  <si>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</si>
  <si>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</si>
  <si>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</si>
  <si>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</si>
  <si>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</si>
  <si>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</si>
  <si>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</si>
  <si>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</si>
  <si>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</si>
  <si>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</si>
  <si>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</si>
  <si>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</si>
  <si>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</si>
  <si>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</si>
  <si>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</si>
  <si>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</si>
  <si>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</si>
  <si>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</si>
  <si>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</si>
  <si>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</si>
  <si>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</si>
  <si>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</si>
  <si>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</si>
  <si>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</si>
  <si>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</si>
  <si>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</si>
  <si>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</si>
  <si>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</si>
  <si>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</si>
  <si>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</si>
  <si>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</si>
  <si>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</si>
  <si>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</si>
  <si>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</si>
  <si>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</si>
  <si>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</si>
  <si>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</si>
  <si>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</si>
  <si>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</si>
  <si>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</si>
  <si>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</si>
  <si>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</si>
  <si>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</si>
  <si>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</si>
  <si>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</si>
  <si>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</si>
  <si>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</si>
  <si>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</si>
  <si>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</si>
  <si>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</si>
  <si>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</si>
  <si>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</si>
  <si>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</si>
  <si>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</si>
  <si>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</si>
  <si>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</si>
  <si>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</si>
  <si>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</si>
  <si>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</si>
  <si>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</si>
  <si>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</si>
  <si>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</si>
  <si>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</si>
  <si>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</si>
  <si>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</si>
  <si>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</si>
  <si>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</si>
  <si>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</si>
  <si>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</si>
  <si>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</si>
  <si>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</si>
  <si>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</si>
  <si>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</si>
  <si>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</si>
  <si>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</si>
  <si>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</si>
  <si>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</si>
  <si>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</si>
  <si>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</si>
  <si>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</si>
  <si>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</si>
  <si>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</si>
  <si>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</si>
  <si>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</si>
  <si>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</si>
  <si>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</si>
  <si>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</si>
  <si>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</si>
  <si>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</si>
  <si>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</si>
  <si>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</si>
  <si>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</si>
  <si>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</si>
  <si>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</si>
  <si>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</si>
  <si>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</si>
  <si>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</si>
  <si>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</si>
  <si>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</si>
  <si>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</si>
  <si>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</si>
  <si>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</si>
  <si>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</si>
  <si>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</si>
  <si>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</si>
  <si>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</si>
  <si>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</si>
  <si>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</si>
  <si>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</si>
  <si>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</si>
  <si>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</si>
  <si>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</si>
  <si>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</si>
  <si>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</si>
  <si>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</si>
  <si>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</si>
  <si>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</si>
  <si>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</si>
  <si>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</si>
  <si>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</si>
  <si>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</si>
  <si>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</si>
  <si>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</si>
  <si>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</si>
  <si>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</si>
  <si>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</si>
  <si>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</si>
  <si>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</si>
  <si>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</si>
  <si>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</si>
  <si>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</si>
  <si>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</si>
  <si>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</si>
  <si>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</si>
  <si>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</si>
  <si>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</si>
  <si>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</si>
  <si>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</si>
  <si>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</si>
  <si>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</si>
  <si>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</si>
  <si>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</si>
  <si>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</si>
  <si>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</si>
  <si>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</si>
  <si>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</si>
  <si>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</si>
  <si>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</si>
  <si>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</si>
  <si>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</si>
  <si>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</si>
  <si>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</si>
  <si>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</si>
  <si>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</si>
  <si>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</si>
  <si>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</si>
  <si>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</si>
  <si>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</si>
  <si>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</si>
  <si>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</si>
  <si>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</si>
  <si>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</si>
  <si>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</si>
  <si>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</si>
  <si>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</si>
  <si>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</si>
  <si>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</si>
  <si>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</si>
  <si>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</si>
  <si>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</si>
  <si>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</si>
  <si>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</si>
  <si>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</si>
  <si>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</si>
  <si>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</si>
  <si>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</si>
  <si>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</si>
  <si>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</si>
  <si>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</si>
  <si>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</si>
  <si>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</si>
  <si>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</si>
  <si>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</si>
  <si>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</si>
  <si>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</si>
  <si>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</si>
  <si>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</si>
  <si>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</si>
  <si>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</si>
  <si>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</si>
  <si>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</si>
  <si>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</si>
  <si>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</si>
  <si>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</si>
  <si>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</si>
  <si>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</si>
  <si>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</si>
  <si>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</si>
  <si>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</si>
  <si>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</si>
  <si>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</si>
  <si>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</si>
  <si>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</si>
  <si>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</si>
  <si>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</si>
  <si>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</si>
  <si>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</si>
  <si>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</si>
  <si>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</si>
  <si>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</si>
  <si>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</si>
  <si>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</si>
  <si>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</si>
  <si>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</si>
  <si>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</si>
  <si>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</si>
  <si>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</si>
  <si>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</si>
  <si>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</si>
  <si>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</si>
  <si>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</si>
  <si>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</si>
  <si>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</si>
  <si>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</si>
  <si>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</si>
  <si>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</si>
  <si>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</si>
  <si>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</si>
  <si>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</si>
  <si>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</si>
  <si>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</si>
  <si>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</si>
  <si>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</si>
  <si>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</si>
  <si>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</si>
  <si>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</si>
  <si>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</si>
  <si>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</si>
  <si>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</si>
  <si>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</si>
  <si>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</si>
  <si>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</si>
  <si>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</si>
  <si>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</si>
  <si>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</si>
  <si>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</si>
  <si>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</si>
  <si>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</si>
  <si>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</si>
  <si>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</si>
  <si>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</si>
  <si>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</si>
  <si>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</si>
  <si>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</si>
  <si>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</si>
  <si>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</si>
  <si>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</si>
  <si>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</si>
  <si>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</si>
  <si>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</si>
  <si>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</si>
  <si>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</si>
  <si>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</si>
  <si>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</si>
  <si>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</si>
  <si>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</si>
  <si>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</si>
  <si>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</si>
  <si>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</si>
  <si>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</si>
  <si>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</si>
  <si>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</si>
  <si>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</si>
  <si>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</si>
  <si>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</si>
  <si>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</si>
  <si>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</si>
  <si>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</si>
  <si>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</si>
  <si>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</si>
  <si>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</si>
  <si>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</si>
  <si>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</si>
  <si>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</si>
  <si>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</si>
  <si>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</si>
  <si>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</si>
  <si>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</si>
  <si>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</si>
  <si>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</si>
  <si>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</si>
  <si>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</si>
  <si>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</si>
  <si>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</si>
  <si>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</si>
  <si>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</si>
  <si>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</si>
  <si>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</si>
  <si>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</si>
  <si>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</si>
  <si>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</si>
  <si>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</si>
  <si>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</si>
  <si>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</si>
  <si>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</si>
  <si>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</si>
  <si>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</si>
  <si>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</si>
  <si>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</si>
  <si>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</si>
  <si>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</si>
  <si>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</si>
  <si>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</si>
  <si>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</si>
  <si>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</si>
  <si>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</si>
  <si>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</si>
  <si>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</si>
  <si>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</si>
  <si>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</si>
  <si>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</si>
  <si>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</si>
  <si>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</si>
  <si>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</si>
  <si>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</si>
  <si>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</si>
  <si>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</si>
  <si>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</si>
  <si>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</si>
  <si>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</si>
  <si>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</si>
  <si>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</si>
  <si>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</si>
  <si>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</si>
  <si>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</si>
  <si>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</si>
  <si>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</si>
  <si>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</si>
  <si>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</si>
  <si>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</si>
  <si>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</si>
  <si>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</si>
  <si>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</si>
  <si>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</si>
  <si>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</si>
  <si>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</si>
  <si>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</si>
  <si>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</si>
  <si>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</si>
  <si>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</si>
  <si>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</si>
  <si>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</si>
  <si>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</si>
  <si>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</si>
  <si>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</si>
  <si>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</si>
  <si>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</si>
  <si>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</si>
  <si>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</si>
  <si>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</si>
  <si>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</si>
  <si>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</si>
  <si>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</si>
  <si>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</si>
  <si>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</si>
  <si>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</si>
  <si>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</si>
  <si>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</si>
  <si>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</si>
  <si>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</si>
  <si>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</si>
  <si>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</si>
  <si>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</si>
  <si>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</si>
  <si>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</si>
  <si>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</si>
  <si>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</si>
  <si>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</si>
  <si>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</si>
  <si>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</si>
  <si>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</si>
  <si>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</si>
  <si>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</si>
  <si>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</si>
  <si>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</si>
  <si>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</si>
  <si>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</si>
  <si>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</si>
  <si>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</si>
  <si>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</si>
  <si>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</si>
  <si>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</si>
  <si>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</si>
  <si>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</si>
  <si>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</si>
  <si>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</si>
  <si>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</si>
  <si>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</si>
  <si>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</si>
  <si>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</si>
  <si>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</si>
  <si>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</si>
  <si>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</si>
  <si>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</si>
  <si>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</si>
  <si>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</si>
  <si>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</si>
  <si>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</si>
  <si>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</si>
  <si>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</si>
  <si>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</si>
  <si>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</si>
  <si>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</si>
  <si>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</si>
  <si>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</si>
  <si>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</si>
  <si>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</si>
  <si>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</si>
  <si>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</si>
  <si>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</si>
  <si>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</si>
  <si>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</si>
  <si>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</si>
  <si>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</si>
  <si>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</si>
  <si>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</si>
  <si>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</si>
  <si>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</si>
  <si>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</si>
  <si>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</si>
  <si>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</si>
  <si>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</si>
  <si>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</si>
  <si>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</si>
  <si>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</si>
  <si>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</si>
  <si>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</si>
  <si>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</si>
  <si>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</si>
  <si>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</si>
  <si>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</si>
  <si>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</si>
  <si>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</si>
  <si>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</si>
  <si>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</si>
  <si>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</si>
  <si>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</si>
  <si>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</si>
  <si>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</si>
  <si>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</si>
  <si>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</si>
  <si>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</si>
  <si>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</si>
  <si>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</si>
  <si>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</si>
  <si>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</si>
  <si>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</si>
  <si>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</si>
  <si>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</si>
  <si>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</si>
  <si>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</si>
  <si>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</si>
  <si>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</si>
  <si>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</si>
  <si>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</si>
  <si>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</si>
  <si>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</si>
  <si>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</si>
  <si>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</si>
  <si>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</si>
  <si>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</si>
  <si>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</si>
  <si>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</si>
  <si>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</si>
  <si>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</si>
  <si>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</si>
  <si>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</si>
  <si>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</si>
  <si>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</si>
  <si>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</si>
  <si>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</si>
  <si>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</si>
  <si>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</si>
  <si>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</si>
  <si>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</si>
  <si>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</si>
  <si>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</si>
  <si>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</si>
  <si>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</si>
  <si>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</si>
  <si>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</si>
  <si>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</si>
  <si>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</si>
  <si>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</si>
  <si>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</si>
  <si>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</si>
  <si>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</si>
  <si>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</si>
  <si>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</si>
  <si>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</si>
  <si>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</si>
  <si>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</si>
  <si>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</si>
  <si>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</si>
  <si>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</si>
  <si>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</si>
  <si>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</si>
  <si>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</si>
  <si>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</si>
  <si>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</si>
  <si>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</si>
  <si>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</si>
  <si>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</si>
  <si>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</si>
  <si>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</si>
  <si>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</si>
  <si>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</si>
  <si>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</si>
  <si>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</si>
  <si>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</si>
  <si>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</si>
  <si>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</si>
  <si>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</si>
  <si>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</si>
  <si>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</si>
  <si>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</si>
  <si>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</si>
  <si>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</si>
  <si>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</si>
  <si>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</si>
  <si>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</si>
  <si>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</si>
  <si>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</si>
  <si>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</si>
  <si>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</si>
  <si>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</si>
  <si>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</si>
  <si>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</si>
  <si>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</si>
  <si>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</si>
  <si>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</si>
  <si>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</si>
  <si>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</si>
  <si>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</si>
  <si>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</si>
  <si>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</si>
  <si>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</si>
  <si>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</si>
  <si>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</si>
  <si>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</si>
  <si>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</si>
  <si>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</si>
  <si>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</si>
  <si>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</si>
  <si>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</si>
  <si>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</si>
  <si>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</si>
  <si>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</si>
  <si>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</si>
  <si>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</si>
  <si>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</si>
  <si>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</si>
  <si>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</si>
  <si>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</si>
  <si>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</si>
  <si>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</si>
  <si>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</si>
  <si>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</si>
  <si>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</si>
  <si>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</si>
  <si>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</si>
  <si>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</si>
  <si>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</si>
  <si>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</si>
  <si>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</si>
  <si>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</si>
  <si>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</si>
  <si>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</si>
  <si>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</si>
  <si>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</si>
  <si>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</si>
  <si>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</si>
  <si>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</si>
  <si>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</si>
  <si>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</si>
  <si>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</si>
  <si>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</si>
  <si>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</si>
  <si>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</si>
  <si>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</si>
  <si>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</si>
  <si>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</si>
  <si>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</si>
  <si>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</si>
  <si>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</si>
  <si>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</si>
  <si>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</si>
  <si>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</si>
  <si>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</si>
  <si>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</si>
  <si>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</si>
  <si>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</si>
  <si>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</si>
  <si>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</si>
  <si>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</si>
  <si>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</si>
  <si>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</si>
  <si>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</si>
  <si>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</si>
  <si>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</si>
  <si>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</si>
  <si>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</si>
  <si>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</si>
  <si>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</si>
  <si>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</si>
  <si>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</si>
  <si>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</si>
  <si>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</si>
  <si>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</si>
  <si>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</si>
  <si>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</si>
  <si>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</si>
  <si>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</si>
  <si>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</si>
  <si>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</si>
  <si>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</si>
  <si>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</si>
  <si>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</si>
  <si>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</si>
  <si>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</si>
  <si>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</si>
  <si>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</si>
  <si>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</si>
  <si>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</si>
  <si>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</si>
  <si>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</si>
  <si>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</si>
  <si>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</si>
  <si>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</si>
  <si>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</si>
  <si>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</si>
  <si>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</si>
  <si>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</si>
  <si>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</si>
  <si>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</si>
  <si>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</si>
  <si>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</si>
  <si>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</si>
  <si>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</si>
  <si>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</si>
  <si>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</si>
  <si>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</si>
  <si>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</si>
  <si>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</si>
  <si>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</si>
  <si>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</si>
  <si>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</si>
  <si>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</si>
  <si>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</si>
  <si>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</si>
  <si>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</si>
  <si>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</si>
  <si>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</si>
  <si>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</si>
  <si>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</si>
  <si>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</si>
  <si>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</si>
  <si>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</si>
  <si>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</si>
  <si>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</si>
  <si>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</si>
  <si>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</si>
  <si>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</si>
  <si>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</si>
  <si>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</si>
  <si>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</si>
  <si>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</si>
  <si>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</si>
  <si>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</si>
  <si>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</si>
  <si>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</si>
  <si>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</si>
  <si>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</si>
  <si>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</si>
  <si>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</si>
  <si>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</si>
  <si>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</si>
  <si>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</si>
  <si>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</si>
  <si>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</si>
  <si>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</si>
  <si>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</si>
  <si>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</si>
  <si>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</si>
  <si>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</si>
  <si>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</si>
  <si>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</si>
  <si>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</si>
  <si>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</si>
  <si>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</si>
  <si>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</si>
  <si>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</si>
  <si>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</si>
  <si>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</si>
  <si>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</si>
  <si>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</si>
  <si>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</si>
  <si>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</si>
  <si>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</si>
  <si>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</si>
  <si>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</si>
  <si>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</si>
  <si>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</si>
  <si>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</si>
  <si>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</si>
  <si>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</si>
  <si>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</si>
  <si>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</si>
  <si>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</si>
  <si>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</si>
  <si>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</si>
  <si>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</si>
  <si>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</si>
  <si>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</si>
  <si>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</si>
  <si>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</si>
  <si>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</si>
  <si>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</si>
  <si>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</si>
  <si>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</si>
  <si>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</si>
  <si>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</si>
  <si>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</si>
  <si>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</si>
  <si>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</si>
  <si>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</si>
  <si>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</si>
  <si>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</si>
  <si>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</si>
  <si>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</si>
  <si>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</si>
  <si>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</si>
  <si>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</si>
  <si>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</si>
  <si>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</si>
  <si>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</si>
  <si>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</si>
  <si>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</si>
  <si>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</si>
  <si>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</si>
  <si>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</si>
  <si>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</si>
  <si>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</si>
  <si>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</si>
  <si>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</si>
  <si>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</si>
  <si>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</si>
  <si>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</si>
  <si>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</si>
  <si>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</si>
  <si>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</si>
  <si>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</si>
  <si>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</si>
  <si>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</si>
  <si>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</si>
  <si>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</si>
  <si>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</si>
  <si>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</si>
  <si>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</si>
  <si>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</si>
  <si>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</si>
  <si>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</si>
  <si>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</si>
  <si>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</si>
  <si>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</si>
  <si>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</si>
  <si>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</si>
  <si>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</si>
  <si>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</si>
  <si>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</si>
  <si>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</si>
  <si>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</si>
  <si>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</si>
  <si>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</si>
  <si>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</si>
  <si>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</si>
  <si>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</si>
  <si>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</si>
  <si>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</si>
  <si>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</si>
  <si>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</si>
  <si>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</si>
  <si>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</si>
  <si>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</si>
  <si>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</si>
  <si>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</si>
  <si>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</si>
  <si>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</si>
  <si>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</si>
  <si>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</si>
  <si>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</si>
  <si>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</si>
  <si>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</si>
  <si>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</si>
  <si>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</si>
  <si>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</si>
  <si>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</si>
  <si>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</si>
  <si>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</si>
  <si>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</si>
  <si>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</si>
  <si>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</si>
  <si>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</si>
  <si>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</si>
  <si>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</si>
  <si>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</si>
  <si>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</si>
  <si>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</si>
  <si>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</si>
  <si>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</si>
  <si>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</si>
  <si>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</si>
  <si>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</si>
  <si>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</si>
  <si>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</si>
  <si>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</si>
  <si>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</si>
  <si>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</si>
  <si>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</si>
  <si>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</si>
  <si>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</si>
  <si>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</si>
  <si>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</si>
  <si>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</si>
  <si>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</si>
  <si>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</si>
  <si>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</si>
  <si>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</si>
  <si>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</si>
  <si>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</si>
  <si>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</si>
  <si>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</si>
  <si>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</si>
  <si>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</si>
  <si>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</si>
  <si>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</si>
  <si>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</si>
  <si>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</si>
  <si>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</si>
  <si>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</si>
  <si>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</si>
  <si>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</si>
  <si>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</si>
  <si>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</si>
  <si>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</si>
  <si>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</si>
  <si>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</si>
  <si>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</si>
  <si>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</si>
  <si>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</si>
  <si>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</si>
  <si>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</si>
  <si>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</si>
  <si>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</si>
  <si>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</si>
  <si>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</si>
  <si>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</si>
  <si>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</si>
  <si>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</si>
  <si>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</si>
  <si>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</si>
  <si>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</si>
  <si>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</si>
  <si>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</si>
  <si>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</si>
  <si>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</si>
  <si>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</si>
  <si>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</si>
  <si>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</si>
  <si>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</si>
  <si>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</si>
  <si>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</si>
  <si>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</si>
  <si>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</si>
  <si>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</si>
  <si>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</si>
  <si>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</si>
  <si>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</si>
  <si>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</si>
  <si>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</si>
  <si>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</si>
  <si>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</si>
  <si>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</si>
  <si>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</si>
  <si>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</si>
  <si>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</si>
  <si>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</si>
  <si>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</si>
  <si>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</si>
  <si>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</si>
  <si>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</si>
  <si>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</si>
  <si>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</si>
  <si>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</si>
  <si>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</si>
  <si>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</si>
  <si>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</si>
  <si>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</si>
  <si>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</si>
  <si>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</si>
  <si>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</si>
  <si>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</si>
  <si>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</si>
  <si>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</si>
  <si>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</si>
  <si>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</si>
  <si>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</si>
  <si>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</si>
  <si>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</si>
  <si>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</si>
  <si>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</si>
  <si>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</si>
  <si>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</si>
  <si>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</si>
  <si>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</si>
  <si>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</si>
  <si>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</si>
  <si>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</si>
  <si>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</si>
  <si>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</si>
  <si>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</si>
  <si>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</si>
  <si>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</si>
  <si>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</si>
  <si>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</si>
  <si>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</si>
  <si>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</si>
  <si>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</si>
  <si>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</si>
  <si>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</si>
  <si>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</si>
  <si>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</si>
  <si>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</si>
  <si>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</si>
  <si>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</si>
  <si>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</si>
  <si>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</si>
  <si>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</si>
  <si>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</si>
  <si>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</si>
  <si>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</si>
  <si>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</si>
  <si>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</si>
  <si>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</si>
  <si>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</si>
  <si>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</si>
  <si>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</si>
  <si>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</si>
  <si>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</si>
  <si>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</si>
  <si>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</si>
  <si>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</si>
  <si>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</si>
  <si>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</si>
  <si>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</si>
  <si>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</si>
  <si>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</si>
  <si>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</si>
  <si>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</si>
  <si>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</si>
  <si>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</si>
  <si>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</si>
  <si>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</si>
  <si>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</si>
  <si>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</si>
  <si>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</si>
  <si>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</si>
  <si>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</si>
  <si>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</si>
  <si>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</si>
  <si>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</si>
  <si>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</si>
  <si>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</si>
  <si>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</si>
  <si>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</si>
  <si>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</si>
  <si>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</si>
  <si>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</si>
  <si>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</si>
  <si>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</si>
  <si>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</si>
  <si>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</si>
  <si>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</si>
  <si>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</si>
  <si>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</si>
  <si>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</si>
  <si>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</si>
  <si>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</si>
  <si>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</si>
  <si>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</si>
  <si>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</si>
  <si>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</si>
  <si>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</si>
  <si>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</si>
  <si>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</si>
  <si>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</si>
  <si>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</si>
  <si>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</si>
  <si>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</si>
  <si>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</si>
  <si>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</si>
  <si>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</si>
  <si>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</si>
  <si>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</si>
  <si>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</si>
  <si>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</si>
  <si>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</si>
  <si>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</si>
  <si>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</si>
  <si>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</si>
  <si>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</si>
  <si>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</si>
  <si>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</si>
  <si>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</si>
  <si>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</si>
  <si>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</si>
  <si>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</si>
  <si>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</si>
  <si>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</si>
  <si>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</si>
  <si>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</si>
  <si>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</si>
  <si>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</si>
  <si>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</si>
  <si>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</si>
  <si>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</si>
  <si>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</si>
  <si>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</si>
  <si>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</si>
  <si>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</si>
  <si>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</si>
  <si>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</si>
  <si>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</si>
  <si>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</si>
  <si>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</si>
  <si>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</si>
  <si>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</si>
  <si>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</si>
  <si>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</si>
  <si>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</si>
  <si>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</si>
  <si>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</si>
  <si>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</si>
  <si>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</si>
  <si>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</si>
  <si>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</si>
  <si>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</si>
  <si>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</si>
  <si>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</si>
  <si>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</si>
  <si>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</si>
  <si>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</si>
  <si>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</si>
  <si>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</si>
  <si>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</si>
  <si>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</si>
  <si>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</si>
  <si>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</si>
  <si>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</si>
  <si>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</si>
  <si>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</si>
  <si>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</si>
  <si>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</si>
  <si>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</si>
  <si>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</si>
  <si>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</si>
  <si>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</si>
  <si>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</si>
  <si>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</si>
  <si>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</si>
  <si>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</si>
  <si>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</si>
  <si>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</si>
  <si>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</si>
  <si>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</si>
  <si>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</si>
  <si>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</si>
  <si>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</si>
  <si>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</si>
  <si>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</si>
  <si>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</si>
  <si>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</si>
  <si>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</si>
  <si>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</si>
  <si>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</si>
  <si>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</si>
  <si>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</si>
  <si>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</si>
  <si>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</si>
  <si>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</si>
  <si>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</si>
  <si>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</si>
  <si>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</si>
  <si>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</si>
  <si>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</si>
  <si>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</si>
  <si>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</si>
  <si>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</si>
  <si>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</si>
  <si>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</si>
  <si>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</si>
  <si>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</si>
  <si>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</si>
  <si>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</si>
  <si>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</si>
  <si>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</si>
  <si>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</si>
  <si>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</si>
  <si>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</si>
  <si>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</si>
  <si>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</si>
  <si>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</si>
  <si>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</si>
  <si>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</si>
  <si>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</si>
  <si>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</si>
  <si>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</si>
  <si>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</si>
  <si>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</si>
  <si>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</si>
  <si>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</si>
  <si>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</si>
  <si>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</si>
  <si>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</si>
  <si>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</si>
  <si>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</si>
  <si>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</si>
  <si>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</si>
  <si>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</si>
  <si>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</si>
  <si>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</si>
  <si>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</si>
  <si>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</si>
  <si>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</si>
  <si>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</si>
  <si>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</si>
  <si>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</si>
  <si>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</si>
  <si>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</si>
  <si>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</si>
  <si>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</si>
  <si>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</si>
  <si>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</si>
  <si>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</si>
  <si>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</si>
  <si>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</si>
  <si>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</si>
  <si>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</si>
  <si>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</si>
  <si>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</si>
  <si>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</si>
  <si>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</si>
  <si>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</si>
  <si>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</si>
  <si>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</si>
  <si>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</si>
  <si>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</si>
  <si>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</si>
  <si>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</si>
  <si>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</si>
  <si>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</si>
  <si>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</si>
  <si>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</si>
  <si>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</si>
  <si>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</si>
  <si>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</si>
  <si>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</si>
  <si>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</si>
  <si>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</si>
  <si>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</si>
  <si>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</si>
  <si>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</si>
  <si>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</si>
  <si>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</si>
  <si>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</si>
  <si>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</si>
  <si>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</si>
  <si>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</si>
  <si>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</si>
  <si>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</si>
  <si>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</si>
  <si>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</si>
  <si>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</si>
  <si>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</si>
  <si>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</si>
  <si>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</si>
  <si>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</si>
  <si>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</si>
  <si>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</si>
  <si>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</si>
  <si>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</si>
  <si>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</si>
  <si>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</si>
  <si>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</si>
  <si>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</si>
  <si>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</si>
  <si>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</si>
  <si>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</si>
  <si>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</si>
  <si>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</si>
  <si>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</si>
  <si>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</si>
  <si>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</si>
  <si>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</si>
  <si>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</si>
  <si>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</si>
  <si>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</si>
  <si>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</si>
  <si>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</si>
  <si>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</si>
  <si>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</si>
  <si>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</si>
  <si>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</si>
  <si>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</si>
  <si>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</si>
  <si>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</si>
  <si>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</si>
  <si>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</si>
  <si>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</si>
  <si>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</si>
  <si>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</si>
  <si>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</si>
  <si>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</si>
  <si>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</si>
  <si>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</si>
  <si>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</si>
  <si>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</si>
  <si>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</si>
  <si>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</si>
  <si>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</si>
  <si>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</si>
  <si>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</si>
  <si>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</si>
  <si>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</si>
  <si>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</si>
  <si>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</si>
  <si>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</si>
  <si>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</si>
  <si>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</si>
  <si>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</si>
  <si>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</si>
  <si>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</si>
  <si>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</si>
  <si>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</si>
  <si>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</si>
  <si>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</si>
  <si>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</si>
  <si>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</si>
  <si>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</si>
  <si>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</si>
  <si>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</si>
  <si>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</si>
  <si>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</si>
  <si>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</si>
  <si>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</si>
  <si>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</si>
  <si>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</si>
  <si>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</si>
  <si>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</si>
  <si>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</si>
  <si>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</si>
  <si>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</si>
  <si>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</si>
  <si>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</si>
  <si>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</si>
  <si>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</si>
  <si>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</si>
  <si>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</si>
  <si>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</si>
  <si>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</si>
  <si>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</si>
  <si>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</si>
  <si>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</si>
  <si>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</si>
  <si>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</si>
  <si>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</si>
  <si>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</si>
  <si>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</si>
  <si>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</si>
  <si>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</si>
  <si>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</si>
  <si>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</si>
  <si>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</si>
  <si>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</si>
  <si>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</si>
  <si>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</si>
  <si>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</si>
  <si>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</si>
  <si>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</si>
  <si>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</si>
  <si>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</si>
  <si>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</si>
  <si>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</si>
  <si>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</si>
  <si>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</si>
  <si>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</si>
  <si>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</si>
  <si>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</si>
  <si>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</si>
  <si>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</si>
  <si>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</si>
  <si>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</si>
  <si>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</si>
  <si>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</si>
  <si>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</si>
  <si>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</si>
  <si>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</si>
  <si>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</si>
  <si>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</si>
  <si>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</si>
  <si>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</si>
  <si>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</si>
  <si>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</si>
  <si>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</si>
  <si>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</si>
  <si>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</si>
  <si>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</si>
  <si>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</si>
  <si>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</si>
  <si>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</si>
  <si>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</si>
  <si>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</si>
  <si>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</si>
  <si>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</si>
  <si>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</si>
  <si>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</si>
  <si>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</si>
  <si>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</si>
  <si>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</si>
  <si>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</si>
  <si>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</si>
  <si>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</si>
  <si>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</si>
  <si>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</si>
  <si>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</si>
  <si>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</si>
  <si>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</si>
  <si>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</si>
  <si>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</si>
  <si>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</si>
  <si>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</si>
  <si>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</si>
  <si>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</si>
  <si>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</si>
  <si>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</si>
  <si>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</si>
  <si>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</si>
  <si>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</si>
  <si>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</si>
  <si>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</si>
  <si>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</si>
  <si>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</si>
  <si>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</si>
  <si>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</si>
  <si>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</si>
  <si>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</si>
  <si>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</si>
  <si>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</si>
  <si>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</si>
  <si>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</si>
  <si>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</si>
  <si>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</si>
  <si>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</si>
  <si>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</si>
  <si>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</si>
  <si>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</si>
  <si>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</si>
  <si>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</si>
  <si>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</si>
  <si>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</si>
  <si>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</si>
  <si>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</si>
  <si>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</si>
  <si>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</si>
  <si>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</si>
  <si>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</si>
  <si>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</si>
  <si>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</si>
  <si>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</si>
  <si>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</si>
  <si>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</si>
  <si>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</si>
  <si>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</si>
  <si>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</si>
  <si>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</si>
  <si>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</si>
  <si>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</si>
  <si>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</si>
  <si>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</si>
  <si>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</si>
  <si>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</si>
  <si>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</si>
  <si>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</si>
  <si>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</si>
  <si>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</si>
  <si>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</si>
  <si>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</si>
  <si>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</si>
  <si>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</si>
  <si>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</si>
  <si>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</si>
  <si>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</si>
  <si>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</si>
  <si>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</si>
  <si>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</si>
  <si>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</si>
  <si>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</si>
  <si>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</si>
  <si>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</si>
  <si>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</si>
  <si>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</si>
  <si>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</si>
  <si>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</si>
  <si>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</si>
  <si>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</si>
  <si>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</si>
  <si>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</si>
  <si>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</si>
  <si>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20170707</t>
  </si>
  <si>
    <t>See Hardwick</t>
  </si>
  <si>
    <t>BURLINGTON CITY</t>
  </si>
  <si>
    <t>WALPACK TWP</t>
  </si>
  <si>
    <t>20170807</t>
  </si>
  <si>
    <t>MONMOUTH BEACH BORO</t>
  </si>
  <si>
    <t>Estimated cost of construction authorized by building permits, July 2017</t>
  </si>
  <si>
    <t>Estimated cost of construction authorized by building permits, January-July 2017</t>
  </si>
  <si>
    <t>Source:  New Jersey Department of Community Affairs, 9/7/17</t>
  </si>
  <si>
    <t>20170907</t>
  </si>
  <si>
    <t>July</t>
  </si>
  <si>
    <t xml:space="preserve">  July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</si>
</sst>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28" xfId="0" applyFont="1" applyBorder="1" applyAlignment="1">
      <alignment horizontal="right"/>
    </xf>
    <xf numFmtId="0" fontId="3" fillId="2" borderId="16" xfId="0" applyNumberFormat="1" applyFont="1" applyBorder="1" applyAlignment="1" applyProtection="1">
      <alignment horizontal="right"/>
      <protection locked="0"/>
    </xf>
    <xf numFmtId="0" fontId="3" fillId="2" borderId="16" xfId="0" applyFont="1" applyBorder="1" applyAlignment="1">
      <alignment horizontal="right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4207108"/>
        <c:axId val="18101925"/>
      </c:bar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0710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30" t="s">
        <v>2293</v>
      </c>
      <c r="R30" s="230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77370746</v>
      </c>
      <c r="G7" s="39">
        <f>SUM(G31:G53)</f>
        <v>61483983</v>
      </c>
      <c r="H7" s="39">
        <f>SUM(H31:H53)</f>
        <v>6830782</v>
      </c>
      <c r="I7" s="39">
        <f>SUM(I31:I53)</f>
        <v>1076599</v>
      </c>
      <c r="J7" s="39">
        <f>SUM(J31:J53)</f>
        <v>7979382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155787713</v>
      </c>
      <c r="G8" s="37">
        <f>SUM(G54:G123)</f>
        <v>28607645</v>
      </c>
      <c r="H8" s="37">
        <f>SUM(H54:H123)</f>
        <v>40512905</v>
      </c>
      <c r="I8" s="37">
        <f>SUM(I54:I123)</f>
        <v>12895399</v>
      </c>
      <c r="J8" s="37">
        <f>SUM(J54:J123)</f>
        <v>73771764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52354377</v>
      </c>
      <c r="G9" s="37">
        <f>SUM(G124:G163)</f>
        <v>11035177</v>
      </c>
      <c r="H9" s="37">
        <f>SUM(H124:H163)</f>
        <v>11283969</v>
      </c>
      <c r="I9" s="37">
        <f>SUM(I124:I163)</f>
        <v>11313266</v>
      </c>
      <c r="J9" s="37">
        <f>SUM(J124:J163)</f>
        <v>18721965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68821007</v>
      </c>
      <c r="G10" s="37">
        <f>SUM(G164:G200)</f>
        <v>2139200</v>
      </c>
      <c r="H10" s="37">
        <f>SUM(H164:H200)</f>
        <v>16401421</v>
      </c>
      <c r="I10" s="37">
        <f>SUM(I164:I200)</f>
        <v>30827428</v>
      </c>
      <c r="J10" s="37">
        <f>SUM(J164:J200)</f>
        <v>19452958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21061156</v>
      </c>
      <c r="G11" s="37">
        <f>SUM(G201:G216)</f>
        <v>10353718</v>
      </c>
      <c r="H11" s="37">
        <f>SUM(H201:H216)</f>
        <v>4743894</v>
      </c>
      <c r="I11" s="37">
        <f>SUM(I201:I216)</f>
        <v>3869276</v>
      </c>
      <c r="J11" s="37">
        <f>SUM(J201:J216)</f>
        <v>2094268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2567209</v>
      </c>
      <c r="G12" s="37">
        <f>SUM(G217:G230)</f>
        <v>359000</v>
      </c>
      <c r="H12" s="37">
        <f>SUM(H217:H230)</f>
        <v>966886</v>
      </c>
      <c r="I12" s="37">
        <f>SUM(I217:I230)</f>
        <v>597850</v>
      </c>
      <c r="J12" s="37">
        <f>SUM(J217:J230)</f>
        <v>643473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49890513</v>
      </c>
      <c r="G13" s="37">
        <f>SUM(G231:G252)</f>
        <v>4823954</v>
      </c>
      <c r="H13" s="37">
        <f>SUM(H231:H252)</f>
        <v>23488323</v>
      </c>
      <c r="I13" s="37">
        <f>SUM(I231:I252)</f>
        <v>4368202</v>
      </c>
      <c r="J13" s="37">
        <f>SUM(J231:J252)</f>
        <v>17210034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29638222</v>
      </c>
      <c r="G14" s="37">
        <f>SUM(G253:G276)</f>
        <v>3474546</v>
      </c>
      <c r="H14" s="37">
        <f>SUM(H253:H276)</f>
        <v>8340735</v>
      </c>
      <c r="I14" s="37">
        <f>SUM(I253:I276)</f>
        <v>10427835</v>
      </c>
      <c r="J14" s="37">
        <f>SUM(J253:J276)</f>
        <v>7395106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229663926</v>
      </c>
      <c r="G15" s="37">
        <f>SUM(G277:G288)</f>
        <v>177139162</v>
      </c>
      <c r="H15" s="37">
        <f>SUM(H277:H288)</f>
        <v>23463145</v>
      </c>
      <c r="I15" s="37">
        <f>SUM(I277:I288)</f>
        <v>15747699</v>
      </c>
      <c r="J15" s="37">
        <f>SUM(J277:J288)</f>
        <v>13313920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13317061</v>
      </c>
      <c r="G16" s="37">
        <f>SUM(G289:G314)</f>
        <v>1191500</v>
      </c>
      <c r="H16" s="37">
        <f>SUM(H289:H314)</f>
        <v>5016503</v>
      </c>
      <c r="I16" s="37">
        <f>SUM(I289:I314)</f>
        <v>1523600</v>
      </c>
      <c r="J16" s="37">
        <f>SUM(J289:J314)</f>
        <v>5585458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48452783</v>
      </c>
      <c r="G17" s="37">
        <f>SUM(G315:G327)</f>
        <v>14364987</v>
      </c>
      <c r="H17" s="37">
        <f>SUM(H315:H327)</f>
        <v>15059683</v>
      </c>
      <c r="I17" s="37">
        <f>SUM(I315:I327)</f>
        <v>853096</v>
      </c>
      <c r="J17" s="37">
        <f>SUM(J315:J327)</f>
        <v>18175017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90658410</v>
      </c>
      <c r="G18" s="37">
        <f>SUM(G328:G352)</f>
        <v>19021710</v>
      </c>
      <c r="H18" s="37">
        <f>SUM(H328:H352)</f>
        <v>22675530</v>
      </c>
      <c r="I18" s="37">
        <f>SUM(I328:I352)</f>
        <v>15767880</v>
      </c>
      <c r="J18" s="37">
        <f>SUM(J328:J352)</f>
        <v>33193290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84697645</v>
      </c>
      <c r="G19" s="37">
        <f>SUM(G353:G405)</f>
        <v>29780720</v>
      </c>
      <c r="H19" s="37">
        <f>SUM(H353:H405)</f>
        <v>28216796</v>
      </c>
      <c r="I19" s="37">
        <f>SUM(I353:I405)</f>
        <v>6009873</v>
      </c>
      <c r="J19" s="37">
        <f>SUM(J353:J405)</f>
        <v>20690256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61933292</v>
      </c>
      <c r="G20" s="37">
        <f>SUM(G406:G444)</f>
        <v>9767135</v>
      </c>
      <c r="H20" s="37">
        <f>SUM(H406:H444)</f>
        <v>24633364</v>
      </c>
      <c r="I20" s="37">
        <f>SUM(I406:I444)</f>
        <v>8975665</v>
      </c>
      <c r="J20" s="37">
        <f>SUM(J406:J444)</f>
        <v>18557128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99226181</v>
      </c>
      <c r="G21" s="37">
        <f>SUM(G445:G477)</f>
        <v>47115512</v>
      </c>
      <c r="H21" s="37">
        <f>SUM(H445:H477)</f>
        <v>35704705</v>
      </c>
      <c r="I21" s="37">
        <f>SUM(I445:I477)</f>
        <v>2281734</v>
      </c>
      <c r="J21" s="37">
        <f>SUM(J445:J477)</f>
        <v>14124230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19391851</v>
      </c>
      <c r="G22" s="37">
        <f>SUM(G478:G493)</f>
        <v>1381001</v>
      </c>
      <c r="H22" s="37">
        <f>SUM(H478:H493)</f>
        <v>8342064</v>
      </c>
      <c r="I22" s="37">
        <f>SUM(I478:I493)</f>
        <v>22901</v>
      </c>
      <c r="J22" s="37">
        <f>SUM(J478:J493)</f>
        <v>9645885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26073457</v>
      </c>
      <c r="G23" s="37">
        <f>SUM(G494:G508)</f>
        <v>634936</v>
      </c>
      <c r="H23" s="37">
        <f>SUM(H494:H508)</f>
        <v>1957942</v>
      </c>
      <c r="I23" s="37">
        <f>SUM(I494:I508)</f>
        <v>21810688</v>
      </c>
      <c r="J23" s="37">
        <f>SUM(J494:J508)</f>
        <v>1669891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102598322</v>
      </c>
      <c r="G24" s="37">
        <f>SUM(G509:G529)</f>
        <v>7119882</v>
      </c>
      <c r="H24" s="37">
        <f>SUM(H509:H529)</f>
        <v>17267267</v>
      </c>
      <c r="I24" s="37">
        <f>SUM(I509:I529)</f>
        <v>37737520</v>
      </c>
      <c r="J24" s="37">
        <f>SUM(J509:J529)</f>
        <v>40473653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9163689</v>
      </c>
      <c r="G25" s="37">
        <f>SUM(G530:G553)</f>
        <v>1456187</v>
      </c>
      <c r="H25" s="37">
        <f>SUM(H530:H553)</f>
        <v>4627817</v>
      </c>
      <c r="I25" s="37">
        <f>SUM(I530:I553)</f>
        <v>283931</v>
      </c>
      <c r="J25" s="37">
        <f>SUM(J530:J553)</f>
        <v>2795754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82263068</v>
      </c>
      <c r="G26" s="37">
        <f>SUM(G554:G574)</f>
        <v>8623171</v>
      </c>
      <c r="H26" s="37">
        <f>SUM(H554:H574)</f>
        <v>24928818</v>
      </c>
      <c r="I26" s="37">
        <f>SUM(I554:I574)</f>
        <v>18660203</v>
      </c>
      <c r="J26" s="37">
        <f>SUM(J554:J574)</f>
        <v>30050876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8850789</v>
      </c>
      <c r="G27" s="37">
        <f>SUM(G575:G597)</f>
        <v>520980</v>
      </c>
      <c r="H27" s="37">
        <f>SUM(H575:H597)</f>
        <v>2597875</v>
      </c>
      <c r="I27" s="37">
        <f>SUM(I575:I597)</f>
        <v>1095498</v>
      </c>
      <c r="J27" s="37">
        <f>SUM(J575:J597)</f>
        <v>4636436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37330985</v>
      </c>
      <c r="G28" s="37">
        <f>G598</f>
        <v>0</v>
      </c>
      <c r="H28" s="37">
        <f>H598</f>
        <v>0</v>
      </c>
      <c r="I28" s="37">
        <f>I598</f>
        <v>36272684</v>
      </c>
      <c r="J28" s="37">
        <f>J598</f>
        <v>1058301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1371112402</v>
      </c>
      <c r="G29" s="39">
        <f>SUM(G7:G28)</f>
        <v>440394106</v>
      </c>
      <c r="H29" s="39">
        <f>SUM(H7:H28)</f>
        <v>327060424</v>
      </c>
      <c r="I29" s="39">
        <f>SUM(I7:I28)</f>
        <v>242418827</v>
      </c>
      <c r="J29" s="39">
        <f>SUM(J7:J28)</f>
        <v>361239045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75">G31+H31+I31+J31</f>
        <v>482756</v>
      </c>
      <c r="G31" s="106">
        <v>0</v>
      </c>
      <c r="H31" s="106">
        <v>151256</v>
      </c>
      <c r="I31" s="106">
        <v>315000</v>
      </c>
      <c r="J31" s="106">
        <v>16500</v>
      </c>
      <c r="K31" s="36"/>
      <c r="L31" s="223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56199370</v>
      </c>
      <c r="G32" s="108">
        <v>56030000</v>
      </c>
      <c r="H32" s="108">
        <v>0</v>
      </c>
      <c r="I32" s="108">
        <v>3000</v>
      </c>
      <c r="J32" s="108">
        <v>166370</v>
      </c>
      <c r="K32" s="36"/>
      <c r="L32" s="223" t="s">
        <v>2343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1200510</v>
      </c>
      <c r="G33" s="108">
        <v>265500</v>
      </c>
      <c r="H33" s="108">
        <v>766890</v>
      </c>
      <c r="I33" s="108">
        <v>100000</v>
      </c>
      <c r="J33" s="108">
        <v>68120</v>
      </c>
      <c r="K33" s="36"/>
      <c r="L33" s="223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59389</v>
      </c>
      <c r="G34" s="108">
        <v>1300</v>
      </c>
      <c r="H34" s="108">
        <v>57989</v>
      </c>
      <c r="I34" s="108">
        <v>0</v>
      </c>
      <c r="J34" s="108">
        <v>100</v>
      </c>
      <c r="K34" s="36"/>
      <c r="L34" s="223" t="s">
        <v>2348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208598</v>
      </c>
      <c r="G35" s="108">
        <v>500</v>
      </c>
      <c r="H35" s="108">
        <v>95852</v>
      </c>
      <c r="I35" s="108">
        <v>6500</v>
      </c>
      <c r="J35" s="108">
        <v>105746</v>
      </c>
      <c r="K35" s="36"/>
      <c r="L35" s="223" t="s">
        <v>2343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300</v>
      </c>
      <c r="G36" s="108">
        <v>0</v>
      </c>
      <c r="H36" s="108">
        <v>300</v>
      </c>
      <c r="I36" s="108">
        <v>0</v>
      </c>
      <c r="J36" s="108">
        <v>0</v>
      </c>
      <c r="K36" s="36"/>
      <c r="L36" s="223" t="s">
        <v>2343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189770</v>
      </c>
      <c r="G37" s="108">
        <v>0</v>
      </c>
      <c r="H37" s="108">
        <v>102270</v>
      </c>
      <c r="I37" s="108">
        <v>0</v>
      </c>
      <c r="J37" s="108">
        <v>87500</v>
      </c>
      <c r="K37" s="36"/>
      <c r="L37" s="223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3409130</v>
      </c>
      <c r="G38" s="108">
        <v>1695322</v>
      </c>
      <c r="H38" s="108">
        <v>1040168</v>
      </c>
      <c r="I38" s="108">
        <v>401000</v>
      </c>
      <c r="J38" s="108">
        <v>272640</v>
      </c>
      <c r="K38" s="36"/>
      <c r="L38" s="223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42070</v>
      </c>
      <c r="G39" s="108">
        <v>0</v>
      </c>
      <c r="H39" s="108">
        <v>36120</v>
      </c>
      <c r="I39" s="108">
        <v>0</v>
      </c>
      <c r="J39" s="108">
        <v>5950</v>
      </c>
      <c r="K39" s="36"/>
      <c r="L39" s="223" t="s">
        <v>2343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51566</v>
      </c>
      <c r="G40" s="108">
        <v>0</v>
      </c>
      <c r="H40" s="108">
        <v>23000</v>
      </c>
      <c r="I40" s="108">
        <v>0</v>
      </c>
      <c r="J40" s="108">
        <v>28566</v>
      </c>
      <c r="K40" s="36"/>
      <c r="L40" s="223" t="s">
        <v>2343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1622929</v>
      </c>
      <c r="G41" s="108">
        <v>872900</v>
      </c>
      <c r="H41" s="108">
        <v>727729</v>
      </c>
      <c r="I41" s="108">
        <v>3000</v>
      </c>
      <c r="J41" s="108">
        <v>19300</v>
      </c>
      <c r="K41" s="36"/>
      <c r="L41" s="223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3667882</v>
      </c>
      <c r="G42" s="108">
        <v>710750</v>
      </c>
      <c r="H42" s="108">
        <v>619546</v>
      </c>
      <c r="I42" s="108">
        <v>95899</v>
      </c>
      <c r="J42" s="108">
        <v>2241687</v>
      </c>
      <c r="K42" s="36"/>
      <c r="L42" s="223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1793426</v>
      </c>
      <c r="G43" s="108">
        <v>0</v>
      </c>
      <c r="H43" s="108">
        <v>319316</v>
      </c>
      <c r="I43" s="108">
        <v>91000</v>
      </c>
      <c r="J43" s="108">
        <v>1383110</v>
      </c>
      <c r="K43" s="36"/>
      <c r="L43" s="223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376862</v>
      </c>
      <c r="G44" s="108">
        <v>0</v>
      </c>
      <c r="H44" s="108">
        <v>306262</v>
      </c>
      <c r="I44" s="108">
        <v>0</v>
      </c>
      <c r="J44" s="108">
        <v>70600</v>
      </c>
      <c r="K44" s="36"/>
      <c r="L44" s="223" t="s">
        <v>2343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681044</v>
      </c>
      <c r="G45" s="108">
        <v>535000</v>
      </c>
      <c r="H45" s="108">
        <v>146044</v>
      </c>
      <c r="I45" s="108">
        <v>0</v>
      </c>
      <c r="J45" s="108">
        <v>0</v>
      </c>
      <c r="K45" s="36"/>
      <c r="L45" s="223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1215671</v>
      </c>
      <c r="G46" s="108">
        <v>956805</v>
      </c>
      <c r="H46" s="108">
        <v>258866</v>
      </c>
      <c r="I46" s="108">
        <v>0</v>
      </c>
      <c r="J46" s="108">
        <v>0</v>
      </c>
      <c r="K46" s="36"/>
      <c r="L46" s="223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2707477</v>
      </c>
      <c r="G47" s="108">
        <v>141600</v>
      </c>
      <c r="H47" s="108">
        <v>724132</v>
      </c>
      <c r="I47" s="108">
        <v>50600</v>
      </c>
      <c r="J47" s="108">
        <v>1791145</v>
      </c>
      <c r="K47" s="36"/>
      <c r="L47" s="223" t="s">
        <v>2348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156894</v>
      </c>
      <c r="G48" s="108">
        <v>0</v>
      </c>
      <c r="H48" s="108">
        <v>144894</v>
      </c>
      <c r="I48" s="108">
        <v>0</v>
      </c>
      <c r="J48" s="108">
        <v>12000</v>
      </c>
      <c r="K48" s="36"/>
      <c r="L48" s="223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552969</v>
      </c>
      <c r="G49" s="108">
        <v>0</v>
      </c>
      <c r="H49" s="108">
        <v>420569</v>
      </c>
      <c r="I49" s="108">
        <v>0</v>
      </c>
      <c r="J49" s="108">
        <v>132400</v>
      </c>
      <c r="K49" s="36"/>
      <c r="L49" s="223" t="s">
        <v>2343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31250</v>
      </c>
      <c r="G50" s="108">
        <v>200</v>
      </c>
      <c r="H50" s="108">
        <v>20450</v>
      </c>
      <c r="I50" s="108">
        <v>10600</v>
      </c>
      <c r="J50" s="108">
        <v>0</v>
      </c>
      <c r="K50" s="36"/>
      <c r="L50" s="223" t="s">
        <v>2348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585413</v>
      </c>
      <c r="G51" s="108">
        <v>274100</v>
      </c>
      <c r="H51" s="108">
        <v>290013</v>
      </c>
      <c r="I51" s="108">
        <v>0</v>
      </c>
      <c r="J51" s="108">
        <v>21300</v>
      </c>
      <c r="K51" s="36"/>
      <c r="L51" s="223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2041916</v>
      </c>
      <c r="G52" s="108">
        <v>0</v>
      </c>
      <c r="H52" s="108">
        <v>485568</v>
      </c>
      <c r="I52" s="108">
        <v>0</v>
      </c>
      <c r="J52" s="108">
        <v>1556348</v>
      </c>
      <c r="K52" s="36"/>
      <c r="L52" s="223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93554</v>
      </c>
      <c r="G53" s="108">
        <v>6</v>
      </c>
      <c r="H53" s="108">
        <v>93548</v>
      </c>
      <c r="I53" s="108">
        <v>0</v>
      </c>
      <c r="J53" s="108">
        <v>0</v>
      </c>
      <c r="K53" s="36"/>
      <c r="L53" s="223" t="s">
        <v>2343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1195111</v>
      </c>
      <c r="G54" s="108">
        <v>0</v>
      </c>
      <c r="H54" s="108">
        <v>558411</v>
      </c>
      <c r="I54" s="108">
        <v>0</v>
      </c>
      <c r="J54" s="108">
        <v>636700</v>
      </c>
      <c r="K54" s="36"/>
      <c r="L54" s="223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168310</v>
      </c>
      <c r="G55" s="108">
        <v>55000</v>
      </c>
      <c r="H55" s="108">
        <v>103810</v>
      </c>
      <c r="I55" s="108">
        <v>0</v>
      </c>
      <c r="J55" s="108">
        <v>9500</v>
      </c>
      <c r="K55" s="36"/>
      <c r="L55" s="223" t="s">
        <v>2348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2862633</v>
      </c>
      <c r="G56" s="108">
        <v>1200</v>
      </c>
      <c r="H56" s="108">
        <v>2841233</v>
      </c>
      <c r="I56" s="108">
        <v>0</v>
      </c>
      <c r="J56" s="108">
        <v>20200</v>
      </c>
      <c r="K56" s="36"/>
      <c r="L56" s="223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321304</v>
      </c>
      <c r="G57" s="108">
        <v>0</v>
      </c>
      <c r="H57" s="108">
        <v>171926</v>
      </c>
      <c r="I57" s="108">
        <v>0</v>
      </c>
      <c r="J57" s="108">
        <v>149378</v>
      </c>
      <c r="K57" s="36"/>
      <c r="L57" s="223" t="s">
        <v>2343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824550</v>
      </c>
      <c r="G58" s="108">
        <v>0</v>
      </c>
      <c r="H58" s="108">
        <v>59528</v>
      </c>
      <c r="I58" s="108">
        <v>0</v>
      </c>
      <c r="J58" s="108">
        <v>765022</v>
      </c>
      <c r="K58" s="36"/>
      <c r="L58" s="223" t="s">
        <v>2348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938494</v>
      </c>
      <c r="G59" s="108">
        <v>0</v>
      </c>
      <c r="H59" s="108">
        <v>419940</v>
      </c>
      <c r="I59" s="108">
        <v>0</v>
      </c>
      <c r="J59" s="108">
        <v>518554</v>
      </c>
      <c r="K59" s="36"/>
      <c r="L59" s="223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3272623</v>
      </c>
      <c r="G60" s="108">
        <v>907000</v>
      </c>
      <c r="H60" s="108">
        <v>461902</v>
      </c>
      <c r="I60" s="108">
        <v>1396000</v>
      </c>
      <c r="J60" s="108">
        <v>507721</v>
      </c>
      <c r="K60" s="36"/>
      <c r="L60" s="223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1682701</v>
      </c>
      <c r="G61" s="108">
        <v>771500</v>
      </c>
      <c r="H61" s="108">
        <v>545701</v>
      </c>
      <c r="I61" s="108">
        <v>0</v>
      </c>
      <c r="J61" s="108">
        <v>365500</v>
      </c>
      <c r="K61" s="36"/>
      <c r="L61" s="223" t="s">
        <v>2348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19870</v>
      </c>
      <c r="G62" s="108">
        <v>0</v>
      </c>
      <c r="H62" s="108">
        <v>19870</v>
      </c>
      <c r="I62" s="108">
        <v>0</v>
      </c>
      <c r="J62" s="108">
        <v>0</v>
      </c>
      <c r="K62" s="36"/>
      <c r="L62" s="223" t="s">
        <v>2348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400996</v>
      </c>
      <c r="G63" s="108">
        <v>0</v>
      </c>
      <c r="H63" s="108">
        <v>360796</v>
      </c>
      <c r="I63" s="108">
        <v>0</v>
      </c>
      <c r="J63" s="108">
        <v>40200</v>
      </c>
      <c r="K63" s="36"/>
      <c r="L63" s="223" t="s">
        <v>2348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827588</v>
      </c>
      <c r="G64" s="108">
        <v>0</v>
      </c>
      <c r="H64" s="108">
        <v>664788</v>
      </c>
      <c r="I64" s="108">
        <v>0</v>
      </c>
      <c r="J64" s="108">
        <v>162800</v>
      </c>
      <c r="K64" s="36"/>
      <c r="L64" s="223" t="s">
        <v>2348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64635</v>
      </c>
      <c r="G65" s="108">
        <v>0</v>
      </c>
      <c r="H65" s="108">
        <v>5403</v>
      </c>
      <c r="I65" s="108">
        <v>0</v>
      </c>
      <c r="J65" s="108">
        <v>59232</v>
      </c>
      <c r="K65" s="36"/>
      <c r="L65" s="223" t="s">
        <v>2348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1996793</v>
      </c>
      <c r="G66" s="108">
        <v>1200000</v>
      </c>
      <c r="H66" s="108">
        <v>610693</v>
      </c>
      <c r="I66" s="108">
        <v>16500</v>
      </c>
      <c r="J66" s="108">
        <v>169600</v>
      </c>
      <c r="K66" s="36"/>
      <c r="L66" s="223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224248</v>
      </c>
      <c r="G67" s="108">
        <v>0</v>
      </c>
      <c r="H67" s="108">
        <v>214248</v>
      </c>
      <c r="I67" s="108">
        <v>0</v>
      </c>
      <c r="J67" s="108">
        <v>10000</v>
      </c>
      <c r="K67" s="36"/>
      <c r="L67" s="223" t="s">
        <v>2348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4317492</v>
      </c>
      <c r="G68" s="108">
        <v>150000</v>
      </c>
      <c r="H68" s="108">
        <v>86218</v>
      </c>
      <c r="I68" s="108">
        <v>600000</v>
      </c>
      <c r="J68" s="108">
        <v>3481274</v>
      </c>
      <c r="K68" s="36"/>
      <c r="L68" s="223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682130</v>
      </c>
      <c r="G69" s="108">
        <v>0</v>
      </c>
      <c r="H69" s="108">
        <v>136510</v>
      </c>
      <c r="I69" s="108">
        <v>0</v>
      </c>
      <c r="J69" s="108">
        <v>545620</v>
      </c>
      <c r="K69" s="36"/>
      <c r="L69" s="223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2750341</v>
      </c>
      <c r="G70" s="108">
        <v>0</v>
      </c>
      <c r="H70" s="108">
        <v>1779802</v>
      </c>
      <c r="I70" s="108">
        <v>0</v>
      </c>
      <c r="J70" s="108">
        <v>970539</v>
      </c>
      <c r="K70" s="36"/>
      <c r="L70" s="223" t="s">
        <v>2348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319767</v>
      </c>
      <c r="G71" s="108">
        <v>0</v>
      </c>
      <c r="H71" s="108">
        <v>200877</v>
      </c>
      <c r="I71" s="108">
        <v>100000</v>
      </c>
      <c r="J71" s="108">
        <v>18890</v>
      </c>
      <c r="K71" s="36"/>
      <c r="L71" s="223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2912707</v>
      </c>
      <c r="G72" s="108">
        <v>1051400</v>
      </c>
      <c r="H72" s="108">
        <v>1259391</v>
      </c>
      <c r="I72" s="108">
        <v>275000</v>
      </c>
      <c r="J72" s="108">
        <v>326916</v>
      </c>
      <c r="K72" s="36"/>
      <c r="L72" s="223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1583927</v>
      </c>
      <c r="G73" s="108">
        <v>330000</v>
      </c>
      <c r="H73" s="108">
        <v>1105567</v>
      </c>
      <c r="I73" s="108">
        <v>0</v>
      </c>
      <c r="J73" s="108">
        <v>148360</v>
      </c>
      <c r="K73" s="36"/>
      <c r="L73" s="223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1013125</v>
      </c>
      <c r="G74" s="108">
        <v>451300</v>
      </c>
      <c r="H74" s="108">
        <v>473675</v>
      </c>
      <c r="I74" s="108">
        <v>6100</v>
      </c>
      <c r="J74" s="108">
        <v>82050</v>
      </c>
      <c r="K74" s="36"/>
      <c r="L74" s="223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3825853</v>
      </c>
      <c r="G75" s="108">
        <v>0</v>
      </c>
      <c r="H75" s="108">
        <v>1361672</v>
      </c>
      <c r="I75" s="108">
        <v>0</v>
      </c>
      <c r="J75" s="108">
        <v>2464181</v>
      </c>
      <c r="K75" s="36"/>
      <c r="L75" s="223" t="s">
        <v>2348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24" t="s">
        <v>9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1" ref="F77:F108">G77+H77+I77+J77</f>
        <v>219112</v>
      </c>
      <c r="G77" s="108">
        <v>1</v>
      </c>
      <c r="H77" s="108">
        <v>219111</v>
      </c>
      <c r="I77" s="108">
        <v>0</v>
      </c>
      <c r="J77" s="108">
        <v>0</v>
      </c>
      <c r="K77" s="36"/>
      <c r="L77" s="223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154126</v>
      </c>
      <c r="G78" s="108">
        <v>0</v>
      </c>
      <c r="H78" s="108">
        <v>116125</v>
      </c>
      <c r="I78" s="108">
        <v>0</v>
      </c>
      <c r="J78" s="108">
        <v>38001</v>
      </c>
      <c r="K78" s="36"/>
      <c r="L78" s="223" t="s">
        <v>2348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1364110</v>
      </c>
      <c r="G79" s="108">
        <v>0</v>
      </c>
      <c r="H79" s="108">
        <v>511810</v>
      </c>
      <c r="I79" s="108">
        <v>0</v>
      </c>
      <c r="J79" s="108">
        <v>852300</v>
      </c>
      <c r="K79" s="36"/>
      <c r="L79" s="223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3453319</v>
      </c>
      <c r="G80" s="108">
        <v>0</v>
      </c>
      <c r="H80" s="108">
        <v>435268</v>
      </c>
      <c r="I80" s="108">
        <v>0</v>
      </c>
      <c r="J80" s="108">
        <v>3018051</v>
      </c>
      <c r="K80" s="36"/>
      <c r="L80" s="223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635112</v>
      </c>
      <c r="G81" s="108">
        <v>0</v>
      </c>
      <c r="H81" s="108">
        <v>633751</v>
      </c>
      <c r="I81" s="108">
        <v>0</v>
      </c>
      <c r="J81" s="108">
        <v>1361</v>
      </c>
      <c r="K81" s="36"/>
      <c r="L81" s="223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4128980</v>
      </c>
      <c r="G82" s="108">
        <v>633600</v>
      </c>
      <c r="H82" s="108">
        <v>671480</v>
      </c>
      <c r="I82" s="108">
        <v>0</v>
      </c>
      <c r="J82" s="108">
        <v>2823900</v>
      </c>
      <c r="K82" s="36"/>
      <c r="L82" s="223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489192</v>
      </c>
      <c r="G83" s="108">
        <v>0</v>
      </c>
      <c r="H83" s="108">
        <v>483967</v>
      </c>
      <c r="I83" s="108">
        <v>0</v>
      </c>
      <c r="J83" s="108">
        <v>5225</v>
      </c>
      <c r="K83" s="36"/>
      <c r="L83" s="223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1771951</v>
      </c>
      <c r="G84" s="108">
        <v>615600</v>
      </c>
      <c r="H84" s="108">
        <v>341651</v>
      </c>
      <c r="I84" s="108">
        <v>797000</v>
      </c>
      <c r="J84" s="108">
        <v>17700</v>
      </c>
      <c r="K84" s="36"/>
      <c r="L84" s="223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64497</v>
      </c>
      <c r="G85" s="108">
        <v>0</v>
      </c>
      <c r="H85" s="108">
        <v>37982</v>
      </c>
      <c r="I85" s="108">
        <v>0</v>
      </c>
      <c r="J85" s="108">
        <v>26515</v>
      </c>
      <c r="K85" s="36"/>
      <c r="L85" s="223" t="s">
        <v>2348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15796260</v>
      </c>
      <c r="G86" s="108">
        <v>1</v>
      </c>
      <c r="H86" s="108">
        <v>3339259</v>
      </c>
      <c r="I86" s="108">
        <v>8020000</v>
      </c>
      <c r="J86" s="108">
        <v>4437000</v>
      </c>
      <c r="K86" s="36"/>
      <c r="L86" s="223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466229</v>
      </c>
      <c r="G87" s="108">
        <v>0</v>
      </c>
      <c r="H87" s="108">
        <v>321479</v>
      </c>
      <c r="I87" s="108">
        <v>0</v>
      </c>
      <c r="J87" s="108">
        <v>144750</v>
      </c>
      <c r="K87" s="36"/>
      <c r="L87" s="223" t="s">
        <v>2343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678287</v>
      </c>
      <c r="G88" s="108">
        <v>2000</v>
      </c>
      <c r="H88" s="108">
        <v>431375</v>
      </c>
      <c r="I88" s="108">
        <v>0</v>
      </c>
      <c r="J88" s="108">
        <v>244912</v>
      </c>
      <c r="K88" s="36"/>
      <c r="L88" s="223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28586969</v>
      </c>
      <c r="G89" s="108">
        <v>2663000</v>
      </c>
      <c r="H89" s="108">
        <v>228894</v>
      </c>
      <c r="I89" s="108">
        <v>500000</v>
      </c>
      <c r="J89" s="108">
        <v>25195075</v>
      </c>
      <c r="K89" s="36"/>
      <c r="L89" s="223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812888</v>
      </c>
      <c r="G90" s="108">
        <v>0</v>
      </c>
      <c r="H90" s="108">
        <v>16285</v>
      </c>
      <c r="I90" s="108">
        <v>0</v>
      </c>
      <c r="J90" s="108">
        <v>796603</v>
      </c>
      <c r="K90" s="36"/>
      <c r="L90" s="223" t="s">
        <v>2348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599002</v>
      </c>
      <c r="G91" s="108">
        <v>0</v>
      </c>
      <c r="H91" s="108">
        <v>485899</v>
      </c>
      <c r="I91" s="108">
        <v>113103</v>
      </c>
      <c r="J91" s="108">
        <v>0</v>
      </c>
      <c r="K91" s="36"/>
      <c r="L91" s="223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1039778</v>
      </c>
      <c r="G92" s="108">
        <v>0</v>
      </c>
      <c r="H92" s="108">
        <v>412769</v>
      </c>
      <c r="I92" s="108">
        <v>0</v>
      </c>
      <c r="J92" s="108">
        <v>627009</v>
      </c>
      <c r="K92" s="36"/>
      <c r="L92" s="223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125406</v>
      </c>
      <c r="G93" s="108">
        <v>0</v>
      </c>
      <c r="H93" s="108">
        <v>50931</v>
      </c>
      <c r="I93" s="108">
        <v>0</v>
      </c>
      <c r="J93" s="108">
        <v>74475</v>
      </c>
      <c r="K93" s="36"/>
      <c r="L93" s="223" t="s">
        <v>2348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2109570</v>
      </c>
      <c r="G94" s="108">
        <v>1500000</v>
      </c>
      <c r="H94" s="108">
        <v>609570</v>
      </c>
      <c r="I94" s="108">
        <v>0</v>
      </c>
      <c r="J94" s="108">
        <v>0</v>
      </c>
      <c r="K94" s="36"/>
      <c r="L94" s="223" t="s">
        <v>2348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816557</v>
      </c>
      <c r="G95" s="108">
        <v>0</v>
      </c>
      <c r="H95" s="108">
        <v>416007</v>
      </c>
      <c r="I95" s="108">
        <v>0</v>
      </c>
      <c r="J95" s="108">
        <v>400550</v>
      </c>
      <c r="K95" s="36"/>
      <c r="L95" s="223" t="s">
        <v>2343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1171265</v>
      </c>
      <c r="G96" s="108">
        <v>690100</v>
      </c>
      <c r="H96" s="108">
        <v>481165</v>
      </c>
      <c r="I96" s="108">
        <v>0</v>
      </c>
      <c r="J96" s="108">
        <v>0</v>
      </c>
      <c r="K96" s="36"/>
      <c r="L96" s="223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471847</v>
      </c>
      <c r="G97" s="108">
        <v>0</v>
      </c>
      <c r="H97" s="108">
        <v>450647</v>
      </c>
      <c r="I97" s="108">
        <v>0</v>
      </c>
      <c r="J97" s="108">
        <v>21200</v>
      </c>
      <c r="K97" s="36"/>
      <c r="L97" s="223" t="s">
        <v>2348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1183331</v>
      </c>
      <c r="G98" s="108">
        <v>553602</v>
      </c>
      <c r="H98" s="108">
        <v>138294</v>
      </c>
      <c r="I98" s="108">
        <v>0</v>
      </c>
      <c r="J98" s="108">
        <v>491435</v>
      </c>
      <c r="K98" s="36"/>
      <c r="L98" s="223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13979924</v>
      </c>
      <c r="G99" s="108">
        <v>746793</v>
      </c>
      <c r="H99" s="108">
        <v>873250</v>
      </c>
      <c r="I99" s="108">
        <v>0</v>
      </c>
      <c r="J99" s="108">
        <v>12359881</v>
      </c>
      <c r="K99" s="36"/>
      <c r="L99" s="223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809037</v>
      </c>
      <c r="G100" s="108">
        <v>0</v>
      </c>
      <c r="H100" s="108">
        <v>358734</v>
      </c>
      <c r="I100" s="108">
        <v>0</v>
      </c>
      <c r="J100" s="108">
        <v>450303</v>
      </c>
      <c r="K100" s="36"/>
      <c r="L100" s="223" t="s">
        <v>2348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2297977</v>
      </c>
      <c r="G101" s="108">
        <v>579575</v>
      </c>
      <c r="H101" s="108">
        <v>609027</v>
      </c>
      <c r="I101" s="108">
        <v>88100</v>
      </c>
      <c r="J101" s="108">
        <v>1021275</v>
      </c>
      <c r="K101" s="36"/>
      <c r="L101" s="223" t="s">
        <v>2343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3484787</v>
      </c>
      <c r="G102" s="108">
        <v>436500</v>
      </c>
      <c r="H102" s="108">
        <v>446187</v>
      </c>
      <c r="I102" s="108">
        <v>0</v>
      </c>
      <c r="J102" s="108">
        <v>2602100</v>
      </c>
      <c r="K102" s="36"/>
      <c r="L102" s="223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354734</v>
      </c>
      <c r="G103" s="108">
        <v>0</v>
      </c>
      <c r="H103" s="108">
        <v>347934</v>
      </c>
      <c r="I103" s="108">
        <v>0</v>
      </c>
      <c r="J103" s="108">
        <v>6800</v>
      </c>
      <c r="K103" s="36"/>
      <c r="L103" s="223" t="s">
        <v>2343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5348343</v>
      </c>
      <c r="G104" s="108">
        <v>2056000</v>
      </c>
      <c r="H104" s="108">
        <v>2364248</v>
      </c>
      <c r="I104" s="108">
        <v>72500</v>
      </c>
      <c r="J104" s="108">
        <v>855595</v>
      </c>
      <c r="K104" s="36"/>
      <c r="L104" s="223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10725643</v>
      </c>
      <c r="G105" s="108">
        <v>10085983</v>
      </c>
      <c r="H105" s="108">
        <v>634660</v>
      </c>
      <c r="I105" s="108">
        <v>0</v>
      </c>
      <c r="J105" s="108">
        <v>5000</v>
      </c>
      <c r="K105" s="36"/>
      <c r="L105" s="223" t="s">
        <v>2348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1554353</v>
      </c>
      <c r="G106" s="108">
        <v>435300</v>
      </c>
      <c r="H106" s="108">
        <v>1003683</v>
      </c>
      <c r="I106" s="108">
        <v>0</v>
      </c>
      <c r="J106" s="108">
        <v>115370</v>
      </c>
      <c r="K106" s="36"/>
      <c r="L106" s="223" t="s">
        <v>2348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417103</v>
      </c>
      <c r="G107" s="108">
        <v>119000</v>
      </c>
      <c r="H107" s="108">
        <v>81903</v>
      </c>
      <c r="I107" s="108">
        <v>0</v>
      </c>
      <c r="J107" s="108">
        <v>216200</v>
      </c>
      <c r="K107" s="36"/>
      <c r="L107" s="223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61500</v>
      </c>
      <c r="G108" s="108">
        <v>0</v>
      </c>
      <c r="H108" s="108">
        <v>61500</v>
      </c>
      <c r="I108" s="108">
        <v>0</v>
      </c>
      <c r="J108" s="108">
        <v>0</v>
      </c>
      <c r="K108" s="36"/>
      <c r="L108" s="223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2" ref="F109:F126">G109+H109+I109+J109</f>
        <v>1198875</v>
      </c>
      <c r="G109" s="108">
        <v>500</v>
      </c>
      <c r="H109" s="108">
        <v>1165651</v>
      </c>
      <c r="I109" s="108">
        <v>0</v>
      </c>
      <c r="J109" s="108">
        <v>32724</v>
      </c>
      <c r="K109" s="36"/>
      <c r="L109" s="223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1478977</v>
      </c>
      <c r="G110" s="108">
        <v>0</v>
      </c>
      <c r="H110" s="108">
        <v>414553</v>
      </c>
      <c r="I110" s="108">
        <v>0</v>
      </c>
      <c r="J110" s="108">
        <v>1064424</v>
      </c>
      <c r="K110" s="36"/>
      <c r="L110" s="223" t="s">
        <v>2348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163272</v>
      </c>
      <c r="G111" s="108">
        <v>0</v>
      </c>
      <c r="H111" s="108">
        <v>138272</v>
      </c>
      <c r="I111" s="108">
        <v>0</v>
      </c>
      <c r="J111" s="108">
        <v>25000</v>
      </c>
      <c r="K111" s="36"/>
      <c r="L111" s="223" t="s">
        <v>2348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288844</v>
      </c>
      <c r="G112" s="108">
        <v>0</v>
      </c>
      <c r="H112" s="108">
        <v>22450</v>
      </c>
      <c r="I112" s="108">
        <v>0</v>
      </c>
      <c r="J112" s="108">
        <v>266394</v>
      </c>
      <c r="K112" s="36"/>
      <c r="L112" s="223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2752198</v>
      </c>
      <c r="G113" s="108">
        <v>527600</v>
      </c>
      <c r="H113" s="108">
        <v>1813443</v>
      </c>
      <c r="I113" s="108">
        <v>0</v>
      </c>
      <c r="J113" s="108">
        <v>411155</v>
      </c>
      <c r="K113" s="36"/>
      <c r="L113" s="223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2662800</v>
      </c>
      <c r="G114" s="108">
        <v>722601</v>
      </c>
      <c r="H114" s="108">
        <v>1021299</v>
      </c>
      <c r="I114" s="108">
        <v>45000</v>
      </c>
      <c r="J114" s="108">
        <v>873900</v>
      </c>
      <c r="K114" s="36"/>
      <c r="L114" s="223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1069635</v>
      </c>
      <c r="G115" s="108">
        <v>0</v>
      </c>
      <c r="H115" s="108">
        <v>0</v>
      </c>
      <c r="I115" s="108">
        <v>0</v>
      </c>
      <c r="J115" s="108">
        <v>1069635</v>
      </c>
      <c r="K115" s="36"/>
      <c r="L115" s="223" t="s">
        <v>2348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1401747</v>
      </c>
      <c r="G116" s="108">
        <v>421001</v>
      </c>
      <c r="H116" s="108">
        <v>980746</v>
      </c>
      <c r="I116" s="108">
        <v>0</v>
      </c>
      <c r="J116" s="108">
        <v>0</v>
      </c>
      <c r="K116" s="36"/>
      <c r="L116" s="223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686589</v>
      </c>
      <c r="G117" s="108">
        <v>240000</v>
      </c>
      <c r="H117" s="108">
        <v>251009</v>
      </c>
      <c r="I117" s="108">
        <v>0</v>
      </c>
      <c r="J117" s="108">
        <v>195580</v>
      </c>
      <c r="K117" s="36"/>
      <c r="L117" s="223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422324</v>
      </c>
      <c r="G118" s="108">
        <v>0</v>
      </c>
      <c r="H118" s="108">
        <v>102724</v>
      </c>
      <c r="I118" s="108">
        <v>201300</v>
      </c>
      <c r="J118" s="108">
        <v>118300</v>
      </c>
      <c r="K118" s="36"/>
      <c r="L118" s="223" t="s">
        <v>2343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327857</v>
      </c>
      <c r="G119" s="108">
        <v>100</v>
      </c>
      <c r="H119" s="108">
        <v>326257</v>
      </c>
      <c r="I119" s="108">
        <v>0</v>
      </c>
      <c r="J119" s="108">
        <v>1500</v>
      </c>
      <c r="K119" s="36"/>
      <c r="L119" s="223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632173</v>
      </c>
      <c r="G120" s="108">
        <v>0</v>
      </c>
      <c r="H120" s="108">
        <v>544274</v>
      </c>
      <c r="I120" s="108">
        <v>10000</v>
      </c>
      <c r="J120" s="108">
        <v>77899</v>
      </c>
      <c r="K120" s="36"/>
      <c r="L120" s="223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2253949</v>
      </c>
      <c r="G121" s="108">
        <v>0</v>
      </c>
      <c r="H121" s="108">
        <v>1048824</v>
      </c>
      <c r="I121" s="108">
        <v>654796</v>
      </c>
      <c r="J121" s="108">
        <v>550329</v>
      </c>
      <c r="K121" s="36"/>
      <c r="L121" s="223" t="s">
        <v>2343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1007195</v>
      </c>
      <c r="G122" s="108">
        <v>650388</v>
      </c>
      <c r="H122" s="108">
        <v>8000</v>
      </c>
      <c r="I122" s="108">
        <v>0</v>
      </c>
      <c r="J122" s="108">
        <v>348807</v>
      </c>
      <c r="K122" s="36"/>
      <c r="L122" s="223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2064891</v>
      </c>
      <c r="G123" s="108">
        <v>11000</v>
      </c>
      <c r="H123" s="108">
        <v>1618597</v>
      </c>
      <c r="I123" s="108">
        <v>0</v>
      </c>
      <c r="J123" s="108">
        <v>435294</v>
      </c>
      <c r="K123" s="36"/>
      <c r="L123" s="223" t="s">
        <v>2348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34300</v>
      </c>
      <c r="G124" s="108">
        <v>23000</v>
      </c>
      <c r="H124" s="108">
        <v>11300</v>
      </c>
      <c r="I124" s="108">
        <v>0</v>
      </c>
      <c r="J124" s="108">
        <v>0</v>
      </c>
      <c r="K124" s="36"/>
      <c r="L124" s="223" t="s">
        <v>2343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116451</v>
      </c>
      <c r="G125" s="108">
        <v>0</v>
      </c>
      <c r="H125" s="108">
        <v>103151</v>
      </c>
      <c r="I125" s="108">
        <v>0</v>
      </c>
      <c r="J125" s="108">
        <v>13300</v>
      </c>
      <c r="K125" s="36"/>
      <c r="L125" s="223" t="s">
        <v>2348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29984</v>
      </c>
      <c r="G126" s="108">
        <v>0</v>
      </c>
      <c r="H126" s="108">
        <v>17009</v>
      </c>
      <c r="I126" s="108">
        <v>0</v>
      </c>
      <c r="J126" s="108">
        <v>12975</v>
      </c>
      <c r="K126" s="36"/>
      <c r="L126" s="223" t="s">
        <v>2348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 t="s">
        <v>9</v>
      </c>
      <c r="G127" s="107" t="s">
        <v>9</v>
      </c>
      <c r="H127" s="107" t="s">
        <v>9</v>
      </c>
      <c r="I127" s="107" t="s">
        <v>9</v>
      </c>
      <c r="J127" s="107" t="s">
        <v>9</v>
      </c>
      <c r="K127" s="36"/>
      <c r="L127" s="224" t="s">
        <v>9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24" t="s">
        <v>9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7940264</v>
      </c>
      <c r="G129" s="108">
        <v>0</v>
      </c>
      <c r="H129" s="108">
        <v>510698</v>
      </c>
      <c r="I129" s="108">
        <v>1628025</v>
      </c>
      <c r="J129" s="108">
        <v>5801541</v>
      </c>
      <c r="K129" s="36"/>
      <c r="L129" s="223" t="s">
        <v>2343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908712</v>
      </c>
      <c r="G130" s="108">
        <v>694400</v>
      </c>
      <c r="H130" s="108">
        <v>210112</v>
      </c>
      <c r="I130" s="108">
        <v>1200</v>
      </c>
      <c r="J130" s="108">
        <v>3000</v>
      </c>
      <c r="K130" s="36"/>
      <c r="L130" s="223" t="s">
        <v>2348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890585</v>
      </c>
      <c r="G131" s="108">
        <v>342900</v>
      </c>
      <c r="H131" s="108">
        <v>458280</v>
      </c>
      <c r="I131" s="108">
        <v>0</v>
      </c>
      <c r="J131" s="108">
        <v>89405</v>
      </c>
      <c r="K131" s="36"/>
      <c r="L131" s="223" t="s">
        <v>2348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6247560</v>
      </c>
      <c r="G132" s="108">
        <v>0</v>
      </c>
      <c r="H132" s="108">
        <v>78368</v>
      </c>
      <c r="I132" s="108">
        <v>6162117</v>
      </c>
      <c r="J132" s="108">
        <v>7075</v>
      </c>
      <c r="K132" s="36"/>
      <c r="L132" s="223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632442</v>
      </c>
      <c r="G133" s="108">
        <v>173800</v>
      </c>
      <c r="H133" s="108">
        <v>365342</v>
      </c>
      <c r="I133" s="108">
        <v>0</v>
      </c>
      <c r="J133" s="108">
        <v>93300</v>
      </c>
      <c r="K133" s="36"/>
      <c r="L133" s="223" t="s">
        <v>2348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296761</v>
      </c>
      <c r="G134" s="108">
        <v>119320</v>
      </c>
      <c r="H134" s="108">
        <v>176041</v>
      </c>
      <c r="I134" s="108">
        <v>0</v>
      </c>
      <c r="J134" s="108">
        <v>1400</v>
      </c>
      <c r="K134" s="36"/>
      <c r="L134" s="223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654889</v>
      </c>
      <c r="G135" s="108">
        <v>0</v>
      </c>
      <c r="H135" s="108">
        <v>389889</v>
      </c>
      <c r="I135" s="108">
        <v>0</v>
      </c>
      <c r="J135" s="108">
        <v>265000</v>
      </c>
      <c r="K135" s="36"/>
      <c r="L135" s="223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7459052</v>
      </c>
      <c r="G136" s="108">
        <v>340686</v>
      </c>
      <c r="H136" s="108">
        <v>853155</v>
      </c>
      <c r="I136" s="108">
        <v>2738780</v>
      </c>
      <c r="J136" s="108">
        <v>3526431</v>
      </c>
      <c r="K136" s="36"/>
      <c r="L136" s="223" t="s">
        <v>2343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35000</v>
      </c>
      <c r="G137" s="108">
        <v>0</v>
      </c>
      <c r="H137" s="108">
        <v>0</v>
      </c>
      <c r="I137" s="108">
        <v>35000</v>
      </c>
      <c r="J137" s="108">
        <v>0</v>
      </c>
      <c r="K137" s="36"/>
      <c r="L137" s="223" t="s">
        <v>2343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1293406</v>
      </c>
      <c r="G138" s="108">
        <v>0</v>
      </c>
      <c r="H138" s="108">
        <v>444806</v>
      </c>
      <c r="I138" s="108">
        <v>11600</v>
      </c>
      <c r="J138" s="108">
        <v>837000</v>
      </c>
      <c r="K138" s="36"/>
      <c r="L138" s="223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269800</v>
      </c>
      <c r="G139" s="108">
        <v>0</v>
      </c>
      <c r="H139" s="108">
        <v>266825</v>
      </c>
      <c r="I139" s="108">
        <v>0</v>
      </c>
      <c r="J139" s="108">
        <v>2975</v>
      </c>
      <c r="K139" s="36"/>
      <c r="L139" s="223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963226</v>
      </c>
      <c r="G140" s="108">
        <v>186001</v>
      </c>
      <c r="H140" s="108">
        <v>458550</v>
      </c>
      <c r="I140" s="108">
        <v>100</v>
      </c>
      <c r="J140" s="108">
        <v>318575</v>
      </c>
      <c r="K140" s="36"/>
      <c r="L140" s="223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939670</v>
      </c>
      <c r="G141" s="108">
        <v>233500</v>
      </c>
      <c r="H141" s="108">
        <v>477488</v>
      </c>
      <c r="I141" s="108">
        <v>0</v>
      </c>
      <c r="J141" s="108">
        <v>228682</v>
      </c>
      <c r="K141" s="36"/>
      <c r="L141" s="223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1113958</v>
      </c>
      <c r="G142" s="108">
        <v>167508</v>
      </c>
      <c r="H142" s="108">
        <v>698821</v>
      </c>
      <c r="I142" s="108">
        <v>0</v>
      </c>
      <c r="J142" s="108">
        <v>247629</v>
      </c>
      <c r="K142" s="36"/>
      <c r="L142" s="223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2061395</v>
      </c>
      <c r="G143" s="108">
        <v>941992</v>
      </c>
      <c r="H143" s="108">
        <v>968034</v>
      </c>
      <c r="I143" s="108">
        <v>49739</v>
      </c>
      <c r="J143" s="108">
        <v>101630</v>
      </c>
      <c r="K143" s="36"/>
      <c r="L143" s="223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156996</v>
      </c>
      <c r="G144" s="108">
        <v>0</v>
      </c>
      <c r="H144" s="108">
        <v>156996</v>
      </c>
      <c r="I144" s="108">
        <v>0</v>
      </c>
      <c r="J144" s="108">
        <v>0</v>
      </c>
      <c r="K144" s="36"/>
      <c r="L144" s="223" t="s">
        <v>2343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24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1">G146+H146+I146+J146</f>
        <v>641711</v>
      </c>
      <c r="G146" s="108">
        <v>0</v>
      </c>
      <c r="H146" s="108">
        <v>591102</v>
      </c>
      <c r="I146" s="108">
        <v>0</v>
      </c>
      <c r="J146" s="108">
        <v>50609</v>
      </c>
      <c r="K146" s="36"/>
      <c r="L146" s="223" t="s">
        <v>2343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3381541</v>
      </c>
      <c r="G147" s="108">
        <v>0</v>
      </c>
      <c r="H147" s="108">
        <v>1644981</v>
      </c>
      <c r="I147" s="108">
        <v>17800</v>
      </c>
      <c r="J147" s="108">
        <v>1718760</v>
      </c>
      <c r="K147" s="36"/>
      <c r="L147" s="223" t="s">
        <v>2343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1100</v>
      </c>
      <c r="G148" s="108">
        <v>500</v>
      </c>
      <c r="H148" s="108">
        <v>600</v>
      </c>
      <c r="I148" s="108">
        <v>0</v>
      </c>
      <c r="J148" s="108">
        <v>0</v>
      </c>
      <c r="K148" s="36"/>
      <c r="L148" s="223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315989</v>
      </c>
      <c r="G149" s="108">
        <v>0</v>
      </c>
      <c r="H149" s="108">
        <v>79772</v>
      </c>
      <c r="I149" s="108">
        <v>1500</v>
      </c>
      <c r="J149" s="108">
        <v>234717</v>
      </c>
      <c r="K149" s="36"/>
      <c r="L149" s="223" t="s">
        <v>2348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162666</v>
      </c>
      <c r="G150" s="108">
        <v>0</v>
      </c>
      <c r="H150" s="108">
        <v>158166</v>
      </c>
      <c r="I150" s="108">
        <v>0</v>
      </c>
      <c r="J150" s="108">
        <v>4500</v>
      </c>
      <c r="K150" s="36"/>
      <c r="L150" s="223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58741</v>
      </c>
      <c r="G151" s="108">
        <v>0</v>
      </c>
      <c r="H151" s="108">
        <v>58741</v>
      </c>
      <c r="I151" s="108">
        <v>0</v>
      </c>
      <c r="J151" s="108">
        <v>0</v>
      </c>
      <c r="K151" s="36"/>
      <c r="L151" s="223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5087591</v>
      </c>
      <c r="G152" s="108">
        <v>26121</v>
      </c>
      <c r="H152" s="108">
        <v>601978</v>
      </c>
      <c r="I152" s="108">
        <v>0</v>
      </c>
      <c r="J152" s="108">
        <v>4459492</v>
      </c>
      <c r="K152" s="63"/>
      <c r="L152" s="223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150442</v>
      </c>
      <c r="G153" s="108">
        <v>0</v>
      </c>
      <c r="H153" s="108">
        <v>130742</v>
      </c>
      <c r="I153" s="108">
        <v>0</v>
      </c>
      <c r="J153" s="108">
        <v>19700</v>
      </c>
      <c r="K153" s="36"/>
      <c r="L153" s="223" t="s">
        <v>2348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123950</v>
      </c>
      <c r="G154" s="108">
        <v>0</v>
      </c>
      <c r="H154" s="108">
        <v>123950</v>
      </c>
      <c r="I154" s="108">
        <v>0</v>
      </c>
      <c r="J154" s="108">
        <v>0</v>
      </c>
      <c r="K154" s="36"/>
      <c r="L154" s="223" t="s">
        <v>2348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226764</v>
      </c>
      <c r="G155" s="108">
        <v>9690</v>
      </c>
      <c r="H155" s="108">
        <v>201595</v>
      </c>
      <c r="I155" s="108">
        <v>3479</v>
      </c>
      <c r="J155" s="108">
        <v>12000</v>
      </c>
      <c r="K155" s="36"/>
      <c r="L155" s="223" t="s">
        <v>2343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115855</v>
      </c>
      <c r="G156" s="108">
        <v>0</v>
      </c>
      <c r="H156" s="108">
        <v>115855</v>
      </c>
      <c r="I156" s="108">
        <v>0</v>
      </c>
      <c r="J156" s="108">
        <v>0</v>
      </c>
      <c r="K156" s="36"/>
      <c r="L156" s="223" t="s">
        <v>2348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227787</v>
      </c>
      <c r="G157" s="108">
        <v>0</v>
      </c>
      <c r="H157" s="108">
        <v>106763</v>
      </c>
      <c r="I157" s="108">
        <v>17100</v>
      </c>
      <c r="J157" s="108">
        <v>103924</v>
      </c>
      <c r="K157" s="36"/>
      <c r="L157" s="223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345846</v>
      </c>
      <c r="G158" s="108">
        <v>0</v>
      </c>
      <c r="H158" s="108">
        <v>276771</v>
      </c>
      <c r="I158" s="108">
        <v>42475</v>
      </c>
      <c r="J158" s="108">
        <v>26600</v>
      </c>
      <c r="K158" s="36"/>
      <c r="L158" s="223" t="s">
        <v>2348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11150</v>
      </c>
      <c r="G159" s="108">
        <v>0</v>
      </c>
      <c r="H159" s="108">
        <v>50</v>
      </c>
      <c r="I159" s="108">
        <v>0</v>
      </c>
      <c r="J159" s="108">
        <v>11100</v>
      </c>
      <c r="K159" s="36"/>
      <c r="L159" s="223" t="s">
        <v>2343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9328224</v>
      </c>
      <c r="G160" s="108">
        <v>7775759</v>
      </c>
      <c r="H160" s="108">
        <v>421624</v>
      </c>
      <c r="I160" s="108">
        <v>604351</v>
      </c>
      <c r="J160" s="108">
        <v>526490</v>
      </c>
      <c r="K160" s="36"/>
      <c r="L160" s="223" t="s">
        <v>2348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124964</v>
      </c>
      <c r="G161" s="108">
        <v>0</v>
      </c>
      <c r="H161" s="108">
        <v>124964</v>
      </c>
      <c r="I161" s="108">
        <v>0</v>
      </c>
      <c r="J161" s="108">
        <v>0</v>
      </c>
      <c r="K161" s="36"/>
      <c r="L161" s="223" t="s">
        <v>2348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24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87">G163+H163+I163+J163</f>
        <v>5605</v>
      </c>
      <c r="G163" s="108">
        <v>0</v>
      </c>
      <c r="H163" s="108">
        <v>1450</v>
      </c>
      <c r="I163" s="108">
        <v>0</v>
      </c>
      <c r="J163" s="108">
        <v>4155</v>
      </c>
      <c r="K163" s="36"/>
      <c r="L163" s="223" t="s">
        <v>2348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870590</v>
      </c>
      <c r="G164" s="108">
        <v>0</v>
      </c>
      <c r="H164" s="108">
        <v>361321</v>
      </c>
      <c r="I164" s="108">
        <v>2000</v>
      </c>
      <c r="J164" s="108">
        <v>507269</v>
      </c>
      <c r="K164" s="36"/>
      <c r="L164" s="223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1500</v>
      </c>
      <c r="G165" s="108">
        <v>0</v>
      </c>
      <c r="H165" s="108">
        <v>1500</v>
      </c>
      <c r="I165" s="108">
        <v>0</v>
      </c>
      <c r="J165" s="108">
        <v>0</v>
      </c>
      <c r="K165" s="36"/>
      <c r="L165" s="223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340993</v>
      </c>
      <c r="G166" s="108">
        <v>0</v>
      </c>
      <c r="H166" s="108">
        <v>337491</v>
      </c>
      <c r="I166" s="108">
        <v>0</v>
      </c>
      <c r="J166" s="108">
        <v>3502</v>
      </c>
      <c r="K166" s="36"/>
      <c r="L166" s="223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523052</v>
      </c>
      <c r="G167" s="108">
        <v>0</v>
      </c>
      <c r="H167" s="108">
        <v>473352</v>
      </c>
      <c r="I167" s="108">
        <v>0</v>
      </c>
      <c r="J167" s="108">
        <v>49700</v>
      </c>
      <c r="K167" s="36"/>
      <c r="L167" s="223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1462020</v>
      </c>
      <c r="G168" s="108">
        <v>0</v>
      </c>
      <c r="H168" s="108">
        <v>175595</v>
      </c>
      <c r="I168" s="108">
        <v>0</v>
      </c>
      <c r="J168" s="108">
        <v>1286425</v>
      </c>
      <c r="K168" s="36"/>
      <c r="L168" s="223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656981</v>
      </c>
      <c r="G169" s="108">
        <v>314500</v>
      </c>
      <c r="H169" s="108">
        <v>251981</v>
      </c>
      <c r="I169" s="108">
        <v>0</v>
      </c>
      <c r="J169" s="108">
        <v>90500</v>
      </c>
      <c r="K169" s="36"/>
      <c r="L169" s="223" t="s">
        <v>2348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36903</v>
      </c>
      <c r="G170" s="108">
        <v>0</v>
      </c>
      <c r="H170" s="108">
        <v>36903</v>
      </c>
      <c r="I170" s="108">
        <v>0</v>
      </c>
      <c r="J170" s="108">
        <v>0</v>
      </c>
      <c r="K170" s="36"/>
      <c r="L170" s="223" t="s">
        <v>2348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36202688</v>
      </c>
      <c r="G171" s="108">
        <v>0</v>
      </c>
      <c r="H171" s="108">
        <v>2874108</v>
      </c>
      <c r="I171" s="108">
        <v>29869670</v>
      </c>
      <c r="J171" s="108">
        <v>3458910</v>
      </c>
      <c r="K171" s="36"/>
      <c r="L171" s="223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11676412</v>
      </c>
      <c r="G172" s="108">
        <v>1360500</v>
      </c>
      <c r="H172" s="108">
        <v>2900860</v>
      </c>
      <c r="I172" s="108">
        <v>23001</v>
      </c>
      <c r="J172" s="108">
        <v>7392051</v>
      </c>
      <c r="K172" s="36"/>
      <c r="L172" s="223" t="s">
        <v>2348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52252</v>
      </c>
      <c r="G173" s="108">
        <v>0</v>
      </c>
      <c r="H173" s="108">
        <v>49752</v>
      </c>
      <c r="I173" s="108">
        <v>2500</v>
      </c>
      <c r="J173" s="108">
        <v>0</v>
      </c>
      <c r="K173" s="36"/>
      <c r="L173" s="223" t="s">
        <v>2348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103293</v>
      </c>
      <c r="G174" s="108">
        <v>0</v>
      </c>
      <c r="H174" s="108">
        <v>84643</v>
      </c>
      <c r="I174" s="108">
        <v>0</v>
      </c>
      <c r="J174" s="108">
        <v>18650</v>
      </c>
      <c r="K174" s="36"/>
      <c r="L174" s="223" t="s">
        <v>2343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455548</v>
      </c>
      <c r="G175" s="108">
        <v>0</v>
      </c>
      <c r="H175" s="108">
        <v>375658</v>
      </c>
      <c r="I175" s="108">
        <v>0</v>
      </c>
      <c r="J175" s="108">
        <v>79890</v>
      </c>
      <c r="K175" s="36"/>
      <c r="L175" s="223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31585</v>
      </c>
      <c r="G176" s="108">
        <v>0</v>
      </c>
      <c r="H176" s="108">
        <v>31585</v>
      </c>
      <c r="I176" s="108">
        <v>0</v>
      </c>
      <c r="J176" s="108">
        <v>0</v>
      </c>
      <c r="K176" s="36"/>
      <c r="L176" s="223" t="s">
        <v>2343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1353849</v>
      </c>
      <c r="G177" s="108">
        <v>0</v>
      </c>
      <c r="H177" s="108">
        <v>197143</v>
      </c>
      <c r="I177" s="108">
        <v>903741</v>
      </c>
      <c r="J177" s="108">
        <v>252965</v>
      </c>
      <c r="K177" s="36"/>
      <c r="L177" s="223" t="s">
        <v>2343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2312271</v>
      </c>
      <c r="G178" s="108">
        <v>146500</v>
      </c>
      <c r="H178" s="108">
        <v>1749425</v>
      </c>
      <c r="I178" s="108">
        <v>15016</v>
      </c>
      <c r="J178" s="108">
        <v>401330</v>
      </c>
      <c r="K178" s="36"/>
      <c r="L178" s="223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1045101</v>
      </c>
      <c r="G179" s="108">
        <v>148500</v>
      </c>
      <c r="H179" s="108">
        <v>723993</v>
      </c>
      <c r="I179" s="108">
        <v>0</v>
      </c>
      <c r="J179" s="108">
        <v>172608</v>
      </c>
      <c r="K179" s="36"/>
      <c r="L179" s="223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28270</v>
      </c>
      <c r="G180" s="108">
        <v>0</v>
      </c>
      <c r="H180" s="108">
        <v>10500</v>
      </c>
      <c r="I180" s="108">
        <v>0</v>
      </c>
      <c r="J180" s="108">
        <v>17770</v>
      </c>
      <c r="K180" s="36"/>
      <c r="L180" s="223" t="s">
        <v>2339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215943</v>
      </c>
      <c r="G181" s="108">
        <v>0</v>
      </c>
      <c r="H181" s="108">
        <v>212543</v>
      </c>
      <c r="I181" s="108">
        <v>0</v>
      </c>
      <c r="J181" s="108">
        <v>3400</v>
      </c>
      <c r="K181" s="36"/>
      <c r="L181" s="223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16845</v>
      </c>
      <c r="G182" s="108">
        <v>0</v>
      </c>
      <c r="H182" s="108">
        <v>16845</v>
      </c>
      <c r="I182" s="108">
        <v>0</v>
      </c>
      <c r="J182" s="108">
        <v>0</v>
      </c>
      <c r="K182" s="36"/>
      <c r="L182" s="223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117586</v>
      </c>
      <c r="G183" s="108">
        <v>0</v>
      </c>
      <c r="H183" s="108">
        <v>117586</v>
      </c>
      <c r="I183" s="108">
        <v>0</v>
      </c>
      <c r="J183" s="108">
        <v>0</v>
      </c>
      <c r="K183" s="36"/>
      <c r="L183" s="223" t="s">
        <v>2348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63964</v>
      </c>
      <c r="G184" s="108">
        <v>0</v>
      </c>
      <c r="H184" s="108">
        <v>59664</v>
      </c>
      <c r="I184" s="108">
        <v>0</v>
      </c>
      <c r="J184" s="108">
        <v>4300</v>
      </c>
      <c r="K184" s="36"/>
      <c r="L184" s="223" t="s">
        <v>2343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605831</v>
      </c>
      <c r="G185" s="108">
        <v>0</v>
      </c>
      <c r="H185" s="108">
        <v>545257</v>
      </c>
      <c r="I185" s="108">
        <v>1000</v>
      </c>
      <c r="J185" s="108">
        <v>59574</v>
      </c>
      <c r="K185" s="36"/>
      <c r="L185" s="223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117028</v>
      </c>
      <c r="G186" s="108">
        <v>0</v>
      </c>
      <c r="H186" s="108">
        <v>105028</v>
      </c>
      <c r="I186" s="108">
        <v>0</v>
      </c>
      <c r="J186" s="108">
        <v>12000</v>
      </c>
      <c r="K186" s="36"/>
      <c r="L186" s="223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140075</v>
      </c>
      <c r="G187" s="108">
        <v>0</v>
      </c>
      <c r="H187" s="108">
        <v>122125</v>
      </c>
      <c r="I187" s="108">
        <v>0</v>
      </c>
      <c r="J187" s="108">
        <v>17950</v>
      </c>
      <c r="K187" s="36"/>
      <c r="L187" s="223" t="s">
        <v>2343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 t="s">
        <v>9</v>
      </c>
      <c r="G188" s="107" t="s">
        <v>9</v>
      </c>
      <c r="H188" s="107" t="s">
        <v>9</v>
      </c>
      <c r="I188" s="107" t="s">
        <v>9</v>
      </c>
      <c r="J188" s="107" t="s">
        <v>9</v>
      </c>
      <c r="K188" s="36"/>
      <c r="L188" s="224" t="s">
        <v>9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 t="s">
        <v>9</v>
      </c>
      <c r="G189" s="107" t="s">
        <v>9</v>
      </c>
      <c r="H189" s="107" t="s">
        <v>9</v>
      </c>
      <c r="I189" s="107" t="s">
        <v>9</v>
      </c>
      <c r="J189" s="107" t="s">
        <v>9</v>
      </c>
      <c r="K189" s="36"/>
      <c r="L189" s="224" t="s">
        <v>9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6" ref="F190:F195">G190+H190+I190+J190</f>
        <v>3782180</v>
      </c>
      <c r="G190" s="108">
        <v>140000</v>
      </c>
      <c r="H190" s="108">
        <v>1038485</v>
      </c>
      <c r="I190" s="108">
        <v>0</v>
      </c>
      <c r="J190" s="108">
        <v>2603695</v>
      </c>
      <c r="K190" s="36"/>
      <c r="L190" s="223" t="s">
        <v>2348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1237133</v>
      </c>
      <c r="G191" s="108">
        <v>21000</v>
      </c>
      <c r="H191" s="108">
        <v>893238</v>
      </c>
      <c r="I191" s="108">
        <v>0</v>
      </c>
      <c r="J191" s="108">
        <v>322895</v>
      </c>
      <c r="K191" s="36"/>
      <c r="L191" s="223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10300</v>
      </c>
      <c r="G192" s="108">
        <v>0</v>
      </c>
      <c r="H192" s="108">
        <v>10300</v>
      </c>
      <c r="I192" s="108">
        <v>0</v>
      </c>
      <c r="J192" s="108">
        <v>0</v>
      </c>
      <c r="K192" s="36"/>
      <c r="L192" s="223" t="s">
        <v>2343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62210</v>
      </c>
      <c r="G193" s="108">
        <v>0</v>
      </c>
      <c r="H193" s="108">
        <v>58860</v>
      </c>
      <c r="I193" s="108">
        <v>0</v>
      </c>
      <c r="J193" s="108">
        <v>3350</v>
      </c>
      <c r="K193" s="36"/>
      <c r="L193" s="223" t="s">
        <v>2343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97951</v>
      </c>
      <c r="G194" s="108">
        <v>0</v>
      </c>
      <c r="H194" s="108">
        <v>87951</v>
      </c>
      <c r="I194" s="108">
        <v>0</v>
      </c>
      <c r="J194" s="108">
        <v>10000</v>
      </c>
      <c r="K194" s="36"/>
      <c r="L194" s="223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300240</v>
      </c>
      <c r="G195" s="108">
        <v>0</v>
      </c>
      <c r="H195" s="108">
        <v>261656</v>
      </c>
      <c r="I195" s="108">
        <v>0</v>
      </c>
      <c r="J195" s="108">
        <v>38584</v>
      </c>
      <c r="K195" s="36"/>
      <c r="L195" s="223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 t="s">
        <v>9</v>
      </c>
      <c r="G196" s="107" t="s">
        <v>9</v>
      </c>
      <c r="H196" s="107" t="s">
        <v>9</v>
      </c>
      <c r="I196" s="107" t="s">
        <v>9</v>
      </c>
      <c r="J196" s="107" t="s">
        <v>9</v>
      </c>
      <c r="K196" s="36"/>
      <c r="L196" s="224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>G197+H197+I197+J197</f>
        <v>2220178</v>
      </c>
      <c r="G197" s="108">
        <v>5200</v>
      </c>
      <c r="H197" s="108">
        <v>1020893</v>
      </c>
      <c r="I197" s="108">
        <v>0</v>
      </c>
      <c r="J197" s="108">
        <v>1194085</v>
      </c>
      <c r="K197" s="36"/>
      <c r="L197" s="223" t="s">
        <v>2348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>G198+H198+I198+J198</f>
        <v>0</v>
      </c>
      <c r="G198" s="108">
        <v>0</v>
      </c>
      <c r="H198" s="108">
        <v>0</v>
      </c>
      <c r="I198" s="108">
        <v>0</v>
      </c>
      <c r="J198" s="108">
        <v>0</v>
      </c>
      <c r="K198" s="36"/>
      <c r="L198" s="223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>G199+H199+I199+J199</f>
        <v>2680235</v>
      </c>
      <c r="G199" s="108">
        <v>3000</v>
      </c>
      <c r="H199" s="108">
        <v>1215180</v>
      </c>
      <c r="I199" s="108">
        <v>10500</v>
      </c>
      <c r="J199" s="108">
        <v>1451555</v>
      </c>
      <c r="K199" s="36"/>
      <c r="L199" s="223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24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0">G201+H201+I201+J201</f>
        <v>1090150</v>
      </c>
      <c r="G201" s="108">
        <v>551000</v>
      </c>
      <c r="H201" s="108">
        <v>264170</v>
      </c>
      <c r="I201" s="108">
        <v>5000</v>
      </c>
      <c r="J201" s="108">
        <v>269980</v>
      </c>
      <c r="K201" s="36"/>
      <c r="L201" s="223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798134</v>
      </c>
      <c r="G202" s="108">
        <v>0</v>
      </c>
      <c r="H202" s="108">
        <v>205945</v>
      </c>
      <c r="I202" s="108">
        <v>0</v>
      </c>
      <c r="J202" s="108">
        <v>592189</v>
      </c>
      <c r="K202" s="36"/>
      <c r="L202" s="223" t="s">
        <v>2343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194724</v>
      </c>
      <c r="G203" s="108">
        <v>0</v>
      </c>
      <c r="H203" s="108">
        <v>194724</v>
      </c>
      <c r="I203" s="108">
        <v>0</v>
      </c>
      <c r="J203" s="108">
        <v>0</v>
      </c>
      <c r="K203" s="36"/>
      <c r="L203" s="223" t="s">
        <v>2343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126442</v>
      </c>
      <c r="G204" s="108">
        <v>0</v>
      </c>
      <c r="H204" s="108">
        <v>121442</v>
      </c>
      <c r="I204" s="108">
        <v>0</v>
      </c>
      <c r="J204" s="108">
        <v>5000</v>
      </c>
      <c r="K204" s="36"/>
      <c r="L204" s="223" t="s">
        <v>2348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1593700</v>
      </c>
      <c r="G205" s="108">
        <v>176300</v>
      </c>
      <c r="H205" s="108">
        <v>1259271</v>
      </c>
      <c r="I205" s="108">
        <v>44776</v>
      </c>
      <c r="J205" s="108">
        <v>113353</v>
      </c>
      <c r="K205" s="36"/>
      <c r="L205" s="223" t="s">
        <v>2348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6016366</v>
      </c>
      <c r="G206" s="108">
        <v>1301457</v>
      </c>
      <c r="H206" s="108">
        <v>451559</v>
      </c>
      <c r="I206" s="108">
        <v>3818000</v>
      </c>
      <c r="J206" s="108">
        <v>445350</v>
      </c>
      <c r="K206" s="36"/>
      <c r="L206" s="223" t="s">
        <v>2343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570340</v>
      </c>
      <c r="G207" s="108">
        <v>261600</v>
      </c>
      <c r="H207" s="108">
        <v>256413</v>
      </c>
      <c r="I207" s="108">
        <v>0</v>
      </c>
      <c r="J207" s="108">
        <v>52327</v>
      </c>
      <c r="K207" s="36"/>
      <c r="L207" s="223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2800021</v>
      </c>
      <c r="G208" s="108">
        <v>1901800</v>
      </c>
      <c r="H208" s="108">
        <v>797221</v>
      </c>
      <c r="I208" s="108">
        <v>0</v>
      </c>
      <c r="J208" s="108">
        <v>101000</v>
      </c>
      <c r="K208" s="36"/>
      <c r="L208" s="223" t="s">
        <v>2348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2884809</v>
      </c>
      <c r="G209" s="108">
        <v>2565000</v>
      </c>
      <c r="H209" s="108">
        <v>194709</v>
      </c>
      <c r="I209" s="108">
        <v>0</v>
      </c>
      <c r="J209" s="108">
        <v>125100</v>
      </c>
      <c r="K209" s="36"/>
      <c r="L209" s="223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3650745</v>
      </c>
      <c r="G210" s="108">
        <v>3246510</v>
      </c>
      <c r="H210" s="108">
        <v>320688</v>
      </c>
      <c r="I210" s="108">
        <v>0</v>
      </c>
      <c r="J210" s="108">
        <v>83547</v>
      </c>
      <c r="K210" s="36"/>
      <c r="L210" s="223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 t="s">
        <v>9</v>
      </c>
      <c r="G211" s="107" t="s">
        <v>9</v>
      </c>
      <c r="H211" s="107" t="s">
        <v>9</v>
      </c>
      <c r="I211" s="107" t="s">
        <v>9</v>
      </c>
      <c r="J211" s="107" t="s">
        <v>9</v>
      </c>
      <c r="K211" s="36"/>
      <c r="L211" s="224" t="s">
        <v>9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aca="true" t="shared" si="8" ref="F212:F221">G212+H212+I212+J212</f>
        <v>15100</v>
      </c>
      <c r="G212" s="108">
        <v>0</v>
      </c>
      <c r="H212" s="108">
        <v>15100</v>
      </c>
      <c r="I212" s="108">
        <v>0</v>
      </c>
      <c r="J212" s="108">
        <v>0</v>
      </c>
      <c r="K212" s="36"/>
      <c r="L212" s="223" t="s">
        <v>2348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8"/>
        <v>53374</v>
      </c>
      <c r="G213" s="108">
        <v>10001</v>
      </c>
      <c r="H213" s="108">
        <v>43373</v>
      </c>
      <c r="I213" s="108">
        <v>0</v>
      </c>
      <c r="J213" s="108">
        <v>0</v>
      </c>
      <c r="K213" s="36"/>
      <c r="L213" s="223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8"/>
        <v>285025</v>
      </c>
      <c r="G214" s="108">
        <v>350</v>
      </c>
      <c r="H214" s="108">
        <v>244953</v>
      </c>
      <c r="I214" s="108">
        <v>0</v>
      </c>
      <c r="J214" s="108">
        <v>39722</v>
      </c>
      <c r="K214" s="36"/>
      <c r="L214" s="223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8"/>
        <v>965326</v>
      </c>
      <c r="G215" s="108">
        <v>339700</v>
      </c>
      <c r="H215" s="108">
        <v>358926</v>
      </c>
      <c r="I215" s="108">
        <v>0</v>
      </c>
      <c r="J215" s="108">
        <v>266700</v>
      </c>
      <c r="K215" s="36"/>
      <c r="L215" s="223" t="s">
        <v>2348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8"/>
        <v>16900</v>
      </c>
      <c r="G216" s="108">
        <v>0</v>
      </c>
      <c r="H216" s="108">
        <v>15400</v>
      </c>
      <c r="I216" s="108">
        <v>1500</v>
      </c>
      <c r="J216" s="108">
        <v>0</v>
      </c>
      <c r="K216" s="36"/>
      <c r="L216" s="223" t="s">
        <v>2343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8"/>
        <v>747420</v>
      </c>
      <c r="G217" s="108">
        <v>0</v>
      </c>
      <c r="H217" s="108">
        <v>499710</v>
      </c>
      <c r="I217" s="108">
        <v>0</v>
      </c>
      <c r="J217" s="108">
        <v>247710</v>
      </c>
      <c r="K217" s="36"/>
      <c r="L217" s="223" t="s">
        <v>2348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8"/>
        <v>154877</v>
      </c>
      <c r="G218" s="108">
        <v>0</v>
      </c>
      <c r="H218" s="108">
        <v>145377</v>
      </c>
      <c r="I218" s="108">
        <v>8000</v>
      </c>
      <c r="J218" s="108">
        <v>1500</v>
      </c>
      <c r="K218" s="36"/>
      <c r="L218" s="223" t="s">
        <v>2348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8"/>
        <v>15998</v>
      </c>
      <c r="G219" s="108">
        <v>0</v>
      </c>
      <c r="H219" s="108">
        <v>2648</v>
      </c>
      <c r="I219" s="108">
        <v>8600</v>
      </c>
      <c r="J219" s="108">
        <v>4750</v>
      </c>
      <c r="K219" s="36"/>
      <c r="L219" s="223" t="s">
        <v>2343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8"/>
        <v>152773</v>
      </c>
      <c r="G220" s="108">
        <v>0</v>
      </c>
      <c r="H220" s="108">
        <v>8500</v>
      </c>
      <c r="I220" s="108">
        <v>0</v>
      </c>
      <c r="J220" s="108">
        <v>144273</v>
      </c>
      <c r="K220" s="36"/>
      <c r="L220" s="223" t="s">
        <v>2343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8"/>
        <v>32850</v>
      </c>
      <c r="G221" s="108">
        <v>0</v>
      </c>
      <c r="H221" s="108">
        <v>25800</v>
      </c>
      <c r="I221" s="108">
        <v>0</v>
      </c>
      <c r="J221" s="108">
        <v>7050</v>
      </c>
      <c r="K221" s="36"/>
      <c r="L221" s="223" t="s">
        <v>2343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24" t="s">
        <v>9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 t="s">
        <v>9</v>
      </c>
      <c r="G223" s="107" t="s">
        <v>9</v>
      </c>
      <c r="H223" s="107" t="s">
        <v>9</v>
      </c>
      <c r="I223" s="107" t="s">
        <v>9</v>
      </c>
      <c r="J223" s="107" t="s">
        <v>9</v>
      </c>
      <c r="K223" s="36"/>
      <c r="L223" s="224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525706</v>
      </c>
      <c r="G224" s="108">
        <v>359000</v>
      </c>
      <c r="H224" s="108">
        <v>166706</v>
      </c>
      <c r="I224" s="108">
        <v>0</v>
      </c>
      <c r="J224" s="108">
        <v>0</v>
      </c>
      <c r="K224" s="36"/>
      <c r="L224" s="223" t="s">
        <v>2348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51600</v>
      </c>
      <c r="G225" s="108">
        <v>0</v>
      </c>
      <c r="H225" s="108">
        <v>44400</v>
      </c>
      <c r="I225" s="108">
        <v>0</v>
      </c>
      <c r="J225" s="108">
        <v>7200</v>
      </c>
      <c r="K225" s="36"/>
      <c r="L225" s="223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>G226+H226+I226+J226</f>
        <v>163527</v>
      </c>
      <c r="G226" s="108">
        <v>0</v>
      </c>
      <c r="H226" s="108">
        <v>24463</v>
      </c>
      <c r="I226" s="108">
        <v>0</v>
      </c>
      <c r="J226" s="108">
        <v>139064</v>
      </c>
      <c r="K226" s="36"/>
      <c r="L226" s="223" t="s">
        <v>2343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24" t="s">
        <v>9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9" ref="F228:F240">G228+H228+I228+J228</f>
        <v>3700</v>
      </c>
      <c r="G228" s="108">
        <v>0</v>
      </c>
      <c r="H228" s="108">
        <v>3700</v>
      </c>
      <c r="I228" s="108">
        <v>0</v>
      </c>
      <c r="J228" s="108">
        <v>0</v>
      </c>
      <c r="K228" s="36"/>
      <c r="L228" s="223" t="s">
        <v>2343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9"/>
        <v>78879</v>
      </c>
      <c r="G229" s="108">
        <v>0</v>
      </c>
      <c r="H229" s="108">
        <v>17300</v>
      </c>
      <c r="I229" s="108">
        <v>0</v>
      </c>
      <c r="J229" s="108">
        <v>61579</v>
      </c>
      <c r="K229" s="36"/>
      <c r="L229" s="223" t="s">
        <v>2343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9"/>
        <v>639879</v>
      </c>
      <c r="G230" s="108">
        <v>0</v>
      </c>
      <c r="H230" s="108">
        <v>28282</v>
      </c>
      <c r="I230" s="108">
        <v>581250</v>
      </c>
      <c r="J230" s="108">
        <v>30347</v>
      </c>
      <c r="K230" s="36"/>
      <c r="L230" s="223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9"/>
        <v>1084532</v>
      </c>
      <c r="G231" s="108">
        <v>0</v>
      </c>
      <c r="H231" s="108">
        <v>553232</v>
      </c>
      <c r="I231" s="108">
        <v>0</v>
      </c>
      <c r="J231" s="108">
        <v>531300</v>
      </c>
      <c r="K231" s="36"/>
      <c r="L231" s="223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9"/>
        <v>2209541</v>
      </c>
      <c r="G232" s="108">
        <v>0</v>
      </c>
      <c r="H232" s="108">
        <v>1019726</v>
      </c>
      <c r="I232" s="108">
        <v>0</v>
      </c>
      <c r="J232" s="108">
        <v>1189815</v>
      </c>
      <c r="K232" s="36"/>
      <c r="L232" s="223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9"/>
        <v>390479</v>
      </c>
      <c r="G233" s="108">
        <v>0</v>
      </c>
      <c r="H233" s="108">
        <v>326335</v>
      </c>
      <c r="I233" s="108">
        <v>0</v>
      </c>
      <c r="J233" s="108">
        <v>64144</v>
      </c>
      <c r="K233" s="36"/>
      <c r="L233" s="223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9"/>
        <v>1447158</v>
      </c>
      <c r="G234" s="108">
        <v>700000</v>
      </c>
      <c r="H234" s="108">
        <v>747158</v>
      </c>
      <c r="I234" s="108">
        <v>0</v>
      </c>
      <c r="J234" s="108">
        <v>0</v>
      </c>
      <c r="K234" s="36"/>
      <c r="L234" s="223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9"/>
        <v>1571302</v>
      </c>
      <c r="G235" s="108">
        <v>0</v>
      </c>
      <c r="H235" s="108">
        <v>1443855</v>
      </c>
      <c r="I235" s="108">
        <v>0</v>
      </c>
      <c r="J235" s="108">
        <v>127447</v>
      </c>
      <c r="K235" s="36"/>
      <c r="L235" s="223" t="s">
        <v>2348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9"/>
        <v>303476</v>
      </c>
      <c r="G236" s="108">
        <v>0</v>
      </c>
      <c r="H236" s="108">
        <v>303476</v>
      </c>
      <c r="I236" s="108">
        <v>0</v>
      </c>
      <c r="J236" s="108">
        <v>0</v>
      </c>
      <c r="K236" s="36"/>
      <c r="L236" s="223" t="s">
        <v>2343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9"/>
        <v>1714867</v>
      </c>
      <c r="G237" s="108">
        <v>0</v>
      </c>
      <c r="H237" s="108">
        <v>188673</v>
      </c>
      <c r="I237" s="108">
        <v>0</v>
      </c>
      <c r="J237" s="108">
        <v>1526194</v>
      </c>
      <c r="K237" s="36"/>
      <c r="L237" s="223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9"/>
        <v>749935</v>
      </c>
      <c r="G238" s="108">
        <v>0</v>
      </c>
      <c r="H238" s="108">
        <v>749935</v>
      </c>
      <c r="I238" s="108">
        <v>0</v>
      </c>
      <c r="J238" s="108">
        <v>0</v>
      </c>
      <c r="K238" s="36"/>
      <c r="L238" s="223" t="s">
        <v>2348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9"/>
        <v>1772158</v>
      </c>
      <c r="G239" s="108">
        <v>0</v>
      </c>
      <c r="H239" s="108">
        <v>848363</v>
      </c>
      <c r="I239" s="108">
        <v>0</v>
      </c>
      <c r="J239" s="108">
        <v>923795</v>
      </c>
      <c r="K239" s="36"/>
      <c r="L239" s="223" t="s">
        <v>2348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9"/>
        <v>6810552</v>
      </c>
      <c r="G240" s="108">
        <v>794550</v>
      </c>
      <c r="H240" s="108">
        <v>4504431</v>
      </c>
      <c r="I240" s="108">
        <v>0</v>
      </c>
      <c r="J240" s="108">
        <v>1511571</v>
      </c>
      <c r="K240" s="36"/>
      <c r="L240" s="223" t="s">
        <v>2343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 t="s">
        <v>9</v>
      </c>
      <c r="G241" s="107" t="s">
        <v>9</v>
      </c>
      <c r="H241" s="107" t="s">
        <v>9</v>
      </c>
      <c r="I241" s="107" t="s">
        <v>9</v>
      </c>
      <c r="J241" s="107" t="s">
        <v>9</v>
      </c>
      <c r="K241" s="50"/>
      <c r="L241" s="224" t="s">
        <v>9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>G242+H242+I242+J242</f>
        <v>6407398</v>
      </c>
      <c r="G242" s="108">
        <v>1153601</v>
      </c>
      <c r="H242" s="108">
        <v>2872448</v>
      </c>
      <c r="I242" s="108">
        <v>0</v>
      </c>
      <c r="J242" s="108">
        <v>2381349</v>
      </c>
      <c r="K242" s="36"/>
      <c r="L242" s="223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>G243+H243+I243+J243</f>
        <v>302157</v>
      </c>
      <c r="G243" s="108">
        <v>75600</v>
      </c>
      <c r="H243" s="108">
        <v>226557</v>
      </c>
      <c r="I243" s="108">
        <v>0</v>
      </c>
      <c r="J243" s="108">
        <v>0</v>
      </c>
      <c r="K243" s="36"/>
      <c r="L243" s="223" t="s">
        <v>2339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>G244+H244+I244+J244</f>
        <v>15433516</v>
      </c>
      <c r="G244" s="108">
        <v>953804</v>
      </c>
      <c r="H244" s="108">
        <v>3644123</v>
      </c>
      <c r="I244" s="108">
        <v>3566801</v>
      </c>
      <c r="J244" s="108">
        <v>7268788</v>
      </c>
      <c r="K244" s="36"/>
      <c r="L244" s="223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>G245+H245+I245+J245</f>
        <v>519478</v>
      </c>
      <c r="G245" s="108">
        <v>0</v>
      </c>
      <c r="H245" s="108">
        <v>519478</v>
      </c>
      <c r="I245" s="108">
        <v>0</v>
      </c>
      <c r="J245" s="108">
        <v>0</v>
      </c>
      <c r="K245" s="36"/>
      <c r="L245" s="223" t="s">
        <v>2348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>G246+H246+I246+J246</f>
        <v>1600323</v>
      </c>
      <c r="G246" s="108">
        <v>229000</v>
      </c>
      <c r="H246" s="108">
        <v>840597</v>
      </c>
      <c r="I246" s="108">
        <v>7800</v>
      </c>
      <c r="J246" s="108">
        <v>522926</v>
      </c>
      <c r="K246" s="36"/>
      <c r="L246" s="223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 t="s">
        <v>9</v>
      </c>
      <c r="G247" s="107" t="s">
        <v>9</v>
      </c>
      <c r="H247" s="107" t="s">
        <v>9</v>
      </c>
      <c r="I247" s="107" t="s">
        <v>9</v>
      </c>
      <c r="J247" s="107" t="s">
        <v>9</v>
      </c>
      <c r="K247" s="36"/>
      <c r="L247" s="224" t="s">
        <v>9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770170</v>
      </c>
      <c r="G248" s="108">
        <v>254400</v>
      </c>
      <c r="H248" s="108">
        <v>254457</v>
      </c>
      <c r="I248" s="108">
        <v>0</v>
      </c>
      <c r="J248" s="108">
        <v>261313</v>
      </c>
      <c r="K248" s="36"/>
      <c r="L248" s="223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2043933</v>
      </c>
      <c r="G249" s="108">
        <v>0</v>
      </c>
      <c r="H249" s="108">
        <v>1229833</v>
      </c>
      <c r="I249" s="108">
        <v>776600</v>
      </c>
      <c r="J249" s="108">
        <v>37500</v>
      </c>
      <c r="K249" s="36"/>
      <c r="L249" s="223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1132653</v>
      </c>
      <c r="G250" s="108">
        <v>322999</v>
      </c>
      <c r="H250" s="108">
        <v>648654</v>
      </c>
      <c r="I250" s="108">
        <v>12000</v>
      </c>
      <c r="J250" s="108">
        <v>149000</v>
      </c>
      <c r="K250" s="36"/>
      <c r="L250" s="223" t="s">
        <v>2348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948164</v>
      </c>
      <c r="G251" s="108">
        <v>0</v>
      </c>
      <c r="H251" s="108">
        <v>718574</v>
      </c>
      <c r="I251" s="108">
        <v>0</v>
      </c>
      <c r="J251" s="108">
        <v>229590</v>
      </c>
      <c r="K251" s="36"/>
      <c r="L251" s="223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2678721</v>
      </c>
      <c r="G252" s="108">
        <v>340000</v>
      </c>
      <c r="H252" s="108">
        <v>1848418</v>
      </c>
      <c r="I252" s="108">
        <v>5001</v>
      </c>
      <c r="J252" s="108">
        <v>485302</v>
      </c>
      <c r="K252" s="36"/>
      <c r="L252" s="223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224" t="s">
        <v>9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10" ref="F254:F264">G254+H254+I254+J254</f>
        <v>2728126</v>
      </c>
      <c r="G254" s="108">
        <v>469640</v>
      </c>
      <c r="H254" s="108">
        <v>814389</v>
      </c>
      <c r="I254" s="108">
        <v>57000</v>
      </c>
      <c r="J254" s="108">
        <v>1387097</v>
      </c>
      <c r="K254" s="36"/>
      <c r="L254" s="223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10"/>
        <v>1138350</v>
      </c>
      <c r="G255" s="108">
        <v>540582</v>
      </c>
      <c r="H255" s="108">
        <v>593818</v>
      </c>
      <c r="I255" s="108">
        <v>0</v>
      </c>
      <c r="J255" s="108">
        <v>3950</v>
      </c>
      <c r="K255" s="36"/>
      <c r="L255" s="223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10"/>
        <v>607584</v>
      </c>
      <c r="G256" s="108">
        <v>517925</v>
      </c>
      <c r="H256" s="108">
        <v>0</v>
      </c>
      <c r="I256" s="108">
        <v>0</v>
      </c>
      <c r="J256" s="108">
        <v>89659</v>
      </c>
      <c r="K256" s="36"/>
      <c r="L256" s="223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10"/>
        <v>592556</v>
      </c>
      <c r="G257" s="108">
        <v>26300</v>
      </c>
      <c r="H257" s="108">
        <v>556014</v>
      </c>
      <c r="I257" s="108">
        <v>10000</v>
      </c>
      <c r="J257" s="108">
        <v>242</v>
      </c>
      <c r="K257" s="36"/>
      <c r="L257" s="223" t="s">
        <v>2343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10"/>
        <v>13161654</v>
      </c>
      <c r="G258" s="108">
        <v>222200</v>
      </c>
      <c r="H258" s="108">
        <v>309475</v>
      </c>
      <c r="I258" s="108">
        <v>10337835</v>
      </c>
      <c r="J258" s="108">
        <v>2292144</v>
      </c>
      <c r="K258" s="36"/>
      <c r="L258" s="223" t="s">
        <v>2348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10"/>
        <v>314223</v>
      </c>
      <c r="G259" s="108">
        <v>0</v>
      </c>
      <c r="H259" s="108">
        <v>265038</v>
      </c>
      <c r="I259" s="108">
        <v>0</v>
      </c>
      <c r="J259" s="108">
        <v>49185</v>
      </c>
      <c r="K259" s="36"/>
      <c r="L259" s="223" t="s">
        <v>2343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10"/>
        <v>1504702</v>
      </c>
      <c r="G260" s="108">
        <v>175000</v>
      </c>
      <c r="H260" s="108">
        <v>767512</v>
      </c>
      <c r="I260" s="108">
        <v>10000</v>
      </c>
      <c r="J260" s="108">
        <v>552190</v>
      </c>
      <c r="K260" s="36"/>
      <c r="L260" s="223" t="s">
        <v>2348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10"/>
        <v>500</v>
      </c>
      <c r="G261" s="108">
        <v>0</v>
      </c>
      <c r="H261" s="108">
        <v>0</v>
      </c>
      <c r="I261" s="108">
        <v>0</v>
      </c>
      <c r="J261" s="108">
        <v>500</v>
      </c>
      <c r="K261" s="36"/>
      <c r="L261" s="223" t="s">
        <v>2343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10"/>
        <v>524390</v>
      </c>
      <c r="G262" s="108">
        <v>22000</v>
      </c>
      <c r="H262" s="108">
        <v>499290</v>
      </c>
      <c r="I262" s="108">
        <v>0</v>
      </c>
      <c r="J262" s="108">
        <v>3100</v>
      </c>
      <c r="K262" s="36"/>
      <c r="L262" s="223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10"/>
        <v>1864888</v>
      </c>
      <c r="G263" s="108">
        <v>596131</v>
      </c>
      <c r="H263" s="108">
        <v>1000506</v>
      </c>
      <c r="I263" s="108">
        <v>0</v>
      </c>
      <c r="J263" s="108">
        <v>268251</v>
      </c>
      <c r="K263" s="36"/>
      <c r="L263" s="223" t="s">
        <v>2348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10"/>
        <v>17880</v>
      </c>
      <c r="G264" s="108">
        <v>0</v>
      </c>
      <c r="H264" s="108">
        <v>17880</v>
      </c>
      <c r="I264" s="108">
        <v>0</v>
      </c>
      <c r="J264" s="108">
        <v>0</v>
      </c>
      <c r="K264" s="36"/>
      <c r="L264" s="223" t="s">
        <v>2348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 t="s">
        <v>9</v>
      </c>
      <c r="G265" s="107" t="s">
        <v>9</v>
      </c>
      <c r="H265" s="107" t="s">
        <v>9</v>
      </c>
      <c r="I265" s="107" t="s">
        <v>9</v>
      </c>
      <c r="J265" s="107" t="s">
        <v>9</v>
      </c>
      <c r="K265" s="36"/>
      <c r="L265" s="224" t="s">
        <v>9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aca="true" t="shared" si="11" ref="F266:F310">G266+H266+I266+J266</f>
        <v>220182</v>
      </c>
      <c r="G266" s="108">
        <v>0</v>
      </c>
      <c r="H266" s="108">
        <v>180182</v>
      </c>
      <c r="I266" s="108">
        <v>0</v>
      </c>
      <c r="J266" s="108">
        <v>40000</v>
      </c>
      <c r="K266" s="36"/>
      <c r="L266" s="223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1"/>
        <v>273036</v>
      </c>
      <c r="G267" s="108">
        <v>5200</v>
      </c>
      <c r="H267" s="108">
        <v>262836</v>
      </c>
      <c r="I267" s="108">
        <v>0</v>
      </c>
      <c r="J267" s="108">
        <v>5000</v>
      </c>
      <c r="K267" s="36"/>
      <c r="L267" s="223" t="s">
        <v>2348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1"/>
        <v>321029</v>
      </c>
      <c r="G268" s="108">
        <v>0</v>
      </c>
      <c r="H268" s="108">
        <v>321029</v>
      </c>
      <c r="I268" s="108">
        <v>0</v>
      </c>
      <c r="J268" s="108">
        <v>0</v>
      </c>
      <c r="K268" s="36"/>
      <c r="L268" s="223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1"/>
        <v>194237</v>
      </c>
      <c r="G269" s="108">
        <v>0</v>
      </c>
      <c r="H269" s="108">
        <v>0</v>
      </c>
      <c r="I269" s="108">
        <v>0</v>
      </c>
      <c r="J269" s="108">
        <v>194237</v>
      </c>
      <c r="K269" s="36"/>
      <c r="L269" s="223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1"/>
        <v>2418025</v>
      </c>
      <c r="G270" s="108">
        <v>216633</v>
      </c>
      <c r="H270" s="108">
        <v>1618279</v>
      </c>
      <c r="I270" s="108">
        <v>0</v>
      </c>
      <c r="J270" s="108">
        <v>583113</v>
      </c>
      <c r="K270" s="36"/>
      <c r="L270" s="223" t="s">
        <v>2348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1"/>
        <v>61240</v>
      </c>
      <c r="G271" s="108">
        <v>0</v>
      </c>
      <c r="H271" s="108">
        <v>61240</v>
      </c>
      <c r="I271" s="108">
        <v>0</v>
      </c>
      <c r="J271" s="108">
        <v>0</v>
      </c>
      <c r="K271" s="36"/>
      <c r="L271" s="223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1"/>
        <v>656147</v>
      </c>
      <c r="G272" s="108">
        <v>21000</v>
      </c>
      <c r="H272" s="108">
        <v>428508</v>
      </c>
      <c r="I272" s="108">
        <v>13000</v>
      </c>
      <c r="J272" s="108">
        <v>193639</v>
      </c>
      <c r="K272" s="36"/>
      <c r="L272" s="223" t="s">
        <v>2343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1"/>
        <v>118819</v>
      </c>
      <c r="G273" s="108">
        <v>0</v>
      </c>
      <c r="H273" s="108">
        <v>107119</v>
      </c>
      <c r="I273" s="108">
        <v>0</v>
      </c>
      <c r="J273" s="108">
        <v>11700</v>
      </c>
      <c r="K273" s="36"/>
      <c r="L273" s="223" t="s">
        <v>2348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1"/>
        <v>1592513</v>
      </c>
      <c r="G274" s="108">
        <v>0</v>
      </c>
      <c r="H274" s="108">
        <v>336262</v>
      </c>
      <c r="I274" s="108">
        <v>0</v>
      </c>
      <c r="J274" s="108">
        <v>1256251</v>
      </c>
      <c r="K274" s="36"/>
      <c r="L274" s="223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1"/>
        <v>206100</v>
      </c>
      <c r="G275" s="108">
        <v>0</v>
      </c>
      <c r="H275" s="108">
        <v>198358</v>
      </c>
      <c r="I275" s="108">
        <v>0</v>
      </c>
      <c r="J275" s="108">
        <v>7742</v>
      </c>
      <c r="K275" s="36"/>
      <c r="L275" s="223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1"/>
        <v>1122041</v>
      </c>
      <c r="G276" s="108">
        <v>661935</v>
      </c>
      <c r="H276" s="108">
        <v>3000</v>
      </c>
      <c r="I276" s="108">
        <v>0</v>
      </c>
      <c r="J276" s="108">
        <v>457106</v>
      </c>
      <c r="K276" s="36"/>
      <c r="L276" s="223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1"/>
        <v>4958054</v>
      </c>
      <c r="G277" s="108">
        <v>438200</v>
      </c>
      <c r="H277" s="108">
        <v>1823024</v>
      </c>
      <c r="I277" s="108">
        <v>0</v>
      </c>
      <c r="J277" s="108">
        <v>2696830</v>
      </c>
      <c r="K277" s="36"/>
      <c r="L277" s="223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1"/>
        <v>6275</v>
      </c>
      <c r="G278" s="108">
        <v>0</v>
      </c>
      <c r="H278" s="108">
        <v>6275</v>
      </c>
      <c r="I278" s="108">
        <v>0</v>
      </c>
      <c r="J278" s="108">
        <v>0</v>
      </c>
      <c r="K278" s="36"/>
      <c r="L278" s="223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1"/>
        <v>577699</v>
      </c>
      <c r="G279" s="108">
        <v>412000</v>
      </c>
      <c r="H279" s="108">
        <v>142049</v>
      </c>
      <c r="I279" s="108">
        <v>0</v>
      </c>
      <c r="J279" s="108">
        <v>23650</v>
      </c>
      <c r="K279" s="36"/>
      <c r="L279" s="223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1"/>
        <v>892052</v>
      </c>
      <c r="G280" s="108">
        <v>566650</v>
      </c>
      <c r="H280" s="108">
        <v>285848</v>
      </c>
      <c r="I280" s="108">
        <v>0</v>
      </c>
      <c r="J280" s="108">
        <v>39554</v>
      </c>
      <c r="K280" s="36"/>
      <c r="L280" s="223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1"/>
        <v>158390708</v>
      </c>
      <c r="G281" s="108">
        <v>153360950</v>
      </c>
      <c r="H281" s="108">
        <v>4155122</v>
      </c>
      <c r="I281" s="108">
        <v>0</v>
      </c>
      <c r="J281" s="108">
        <v>874636</v>
      </c>
      <c r="K281" s="36"/>
      <c r="L281" s="223" t="s">
        <v>2343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1"/>
        <v>47576217</v>
      </c>
      <c r="G282" s="108">
        <v>19593002</v>
      </c>
      <c r="H282" s="108">
        <v>12466928</v>
      </c>
      <c r="I282" s="108">
        <v>11197000</v>
      </c>
      <c r="J282" s="108">
        <v>4319287</v>
      </c>
      <c r="K282" s="36"/>
      <c r="L282" s="223" t="s">
        <v>2343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1"/>
        <v>411282</v>
      </c>
      <c r="G283" s="108">
        <v>0</v>
      </c>
      <c r="H283" s="108">
        <v>327382</v>
      </c>
      <c r="I283" s="108">
        <v>65000</v>
      </c>
      <c r="J283" s="108">
        <v>18900</v>
      </c>
      <c r="K283" s="36"/>
      <c r="L283" s="223" t="s">
        <v>2348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1"/>
        <v>2842372</v>
      </c>
      <c r="G284" s="108">
        <v>1483906</v>
      </c>
      <c r="H284" s="108">
        <v>745550</v>
      </c>
      <c r="I284" s="108">
        <v>0</v>
      </c>
      <c r="J284" s="108">
        <v>612916</v>
      </c>
      <c r="K284" s="36"/>
      <c r="L284" s="223" t="s">
        <v>2348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1"/>
        <v>6456327</v>
      </c>
      <c r="G285" s="108">
        <v>1206203</v>
      </c>
      <c r="H285" s="108">
        <v>349223</v>
      </c>
      <c r="I285" s="108">
        <v>1120000</v>
      </c>
      <c r="J285" s="108">
        <v>3780901</v>
      </c>
      <c r="K285" s="36"/>
      <c r="L285" s="223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1"/>
        <v>2022011</v>
      </c>
      <c r="G286" s="108">
        <v>0</v>
      </c>
      <c r="H286" s="108">
        <v>1786948</v>
      </c>
      <c r="I286" s="108">
        <v>0</v>
      </c>
      <c r="J286" s="108">
        <v>235063</v>
      </c>
      <c r="K286" s="36"/>
      <c r="L286" s="223" t="s">
        <v>2348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1"/>
        <v>4533536</v>
      </c>
      <c r="G287" s="108">
        <v>251</v>
      </c>
      <c r="H287" s="108">
        <v>630486</v>
      </c>
      <c r="I287" s="108">
        <v>3365699</v>
      </c>
      <c r="J287" s="108">
        <v>537100</v>
      </c>
      <c r="K287" s="36"/>
      <c r="L287" s="223" t="s">
        <v>2348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1"/>
        <v>997393</v>
      </c>
      <c r="G288" s="108">
        <v>78000</v>
      </c>
      <c r="H288" s="108">
        <v>744310</v>
      </c>
      <c r="I288" s="108">
        <v>0</v>
      </c>
      <c r="J288" s="108">
        <v>175083</v>
      </c>
      <c r="K288" s="36"/>
      <c r="L288" s="223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1"/>
        <v>490495</v>
      </c>
      <c r="G289" s="108">
        <v>274500</v>
      </c>
      <c r="H289" s="108">
        <v>159775</v>
      </c>
      <c r="I289" s="108">
        <v>19200</v>
      </c>
      <c r="J289" s="108">
        <v>37020</v>
      </c>
      <c r="K289" s="36"/>
      <c r="L289" s="223" t="s">
        <v>2343</v>
      </c>
      <c r="M289" s="99"/>
      <c r="N289" s="79"/>
      <c r="O289" s="46"/>
      <c r="P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1"/>
        <v>327026</v>
      </c>
      <c r="G290" s="108">
        <v>0</v>
      </c>
      <c r="H290" s="108">
        <v>212771</v>
      </c>
      <c r="I290" s="108">
        <v>0</v>
      </c>
      <c r="J290" s="108">
        <v>114255</v>
      </c>
      <c r="K290" s="36"/>
      <c r="L290" s="223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1"/>
        <v>86391</v>
      </c>
      <c r="G291" s="108">
        <v>0</v>
      </c>
      <c r="H291" s="108">
        <v>26066</v>
      </c>
      <c r="I291" s="108">
        <v>0</v>
      </c>
      <c r="J291" s="108">
        <v>60325</v>
      </c>
      <c r="K291" s="36"/>
      <c r="L291" s="223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1"/>
        <v>21938</v>
      </c>
      <c r="G292" s="108">
        <v>0</v>
      </c>
      <c r="H292" s="108">
        <v>16537</v>
      </c>
      <c r="I292" s="108">
        <v>0</v>
      </c>
      <c r="J292" s="108">
        <v>5401</v>
      </c>
      <c r="K292" s="36"/>
      <c r="L292" s="223" t="s">
        <v>2348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1"/>
        <v>260396</v>
      </c>
      <c r="G293" s="108">
        <v>0</v>
      </c>
      <c r="H293" s="108">
        <v>56359</v>
      </c>
      <c r="I293" s="108">
        <v>0</v>
      </c>
      <c r="J293" s="108">
        <v>204037</v>
      </c>
      <c r="K293" s="36"/>
      <c r="L293" s="223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1"/>
        <v>2338514</v>
      </c>
      <c r="G294" s="108">
        <v>30000</v>
      </c>
      <c r="H294" s="108">
        <v>528053</v>
      </c>
      <c r="I294" s="108">
        <v>1259000</v>
      </c>
      <c r="J294" s="108">
        <v>521461</v>
      </c>
      <c r="K294" s="36"/>
      <c r="L294" s="223" t="s">
        <v>2348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1"/>
        <v>258004</v>
      </c>
      <c r="G295" s="108">
        <v>0</v>
      </c>
      <c r="H295" s="108">
        <v>238004</v>
      </c>
      <c r="I295" s="108">
        <v>0</v>
      </c>
      <c r="J295" s="108">
        <v>20000</v>
      </c>
      <c r="K295" s="36"/>
      <c r="L295" s="223" t="s">
        <v>2348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1"/>
        <v>405714</v>
      </c>
      <c r="G296" s="108">
        <v>0</v>
      </c>
      <c r="H296" s="108">
        <v>317089</v>
      </c>
      <c r="I296" s="108">
        <v>62000</v>
      </c>
      <c r="J296" s="108">
        <v>26625</v>
      </c>
      <c r="K296" s="36"/>
      <c r="L296" s="223" t="s">
        <v>2343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1"/>
        <v>281139</v>
      </c>
      <c r="G297" s="108">
        <v>0</v>
      </c>
      <c r="H297" s="108">
        <v>52819</v>
      </c>
      <c r="I297" s="108">
        <v>0</v>
      </c>
      <c r="J297" s="108">
        <v>228320</v>
      </c>
      <c r="K297" s="36"/>
      <c r="L297" s="223" t="s">
        <v>2348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1"/>
        <v>416096</v>
      </c>
      <c r="G298" s="108">
        <v>0</v>
      </c>
      <c r="H298" s="108">
        <v>387761</v>
      </c>
      <c r="I298" s="108">
        <v>10500</v>
      </c>
      <c r="J298" s="108">
        <v>17835</v>
      </c>
      <c r="K298" s="36"/>
      <c r="L298" s="223" t="s">
        <v>2348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1"/>
        <v>30537</v>
      </c>
      <c r="G299" s="108">
        <v>0</v>
      </c>
      <c r="H299" s="108">
        <v>25102</v>
      </c>
      <c r="I299" s="108">
        <v>0</v>
      </c>
      <c r="J299" s="108">
        <v>5435</v>
      </c>
      <c r="K299" s="36"/>
      <c r="L299" s="223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1"/>
        <v>37645</v>
      </c>
      <c r="G300" s="108">
        <v>0</v>
      </c>
      <c r="H300" s="108">
        <v>16395</v>
      </c>
      <c r="I300" s="108">
        <v>0</v>
      </c>
      <c r="J300" s="108">
        <v>21250</v>
      </c>
      <c r="K300" s="36"/>
      <c r="L300" s="223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1"/>
        <v>32953</v>
      </c>
      <c r="G301" s="108">
        <v>0</v>
      </c>
      <c r="H301" s="108">
        <v>15076</v>
      </c>
      <c r="I301" s="108">
        <v>0</v>
      </c>
      <c r="J301" s="108">
        <v>17877</v>
      </c>
      <c r="K301" s="36"/>
      <c r="L301" s="223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1"/>
        <v>161218</v>
      </c>
      <c r="G302" s="108">
        <v>0</v>
      </c>
      <c r="H302" s="108">
        <v>161218</v>
      </c>
      <c r="I302" s="108">
        <v>0</v>
      </c>
      <c r="J302" s="108">
        <v>0</v>
      </c>
      <c r="K302" s="36"/>
      <c r="L302" s="223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1"/>
        <v>146296</v>
      </c>
      <c r="G303" s="108">
        <v>0</v>
      </c>
      <c r="H303" s="108">
        <v>43295</v>
      </c>
      <c r="I303" s="108">
        <v>0</v>
      </c>
      <c r="J303" s="108">
        <v>103001</v>
      </c>
      <c r="K303" s="36"/>
      <c r="L303" s="223" t="s">
        <v>2348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1"/>
        <v>13700</v>
      </c>
      <c r="G304" s="108">
        <v>0</v>
      </c>
      <c r="H304" s="108">
        <v>13700</v>
      </c>
      <c r="I304" s="108">
        <v>0</v>
      </c>
      <c r="J304" s="108">
        <v>0</v>
      </c>
      <c r="K304" s="36"/>
      <c r="L304" s="223" t="s">
        <v>2343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521586</v>
      </c>
      <c r="G305" s="108">
        <v>354000</v>
      </c>
      <c r="H305" s="108">
        <v>69844</v>
      </c>
      <c r="I305" s="108">
        <v>0</v>
      </c>
      <c r="J305" s="108">
        <v>97742</v>
      </c>
      <c r="K305" s="36"/>
      <c r="L305" s="223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192133</v>
      </c>
      <c r="G306" s="108">
        <v>0</v>
      </c>
      <c r="H306" s="108">
        <v>52464</v>
      </c>
      <c r="I306" s="108">
        <v>0</v>
      </c>
      <c r="J306" s="108">
        <v>139669</v>
      </c>
      <c r="K306" s="36"/>
      <c r="L306" s="223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1237691</v>
      </c>
      <c r="G307" s="108">
        <v>0</v>
      </c>
      <c r="H307" s="108">
        <v>229608</v>
      </c>
      <c r="I307" s="108">
        <v>0</v>
      </c>
      <c r="J307" s="108">
        <v>1008083</v>
      </c>
      <c r="K307" s="36"/>
      <c r="L307" s="223" t="s">
        <v>2348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27051</v>
      </c>
      <c r="G308" s="108">
        <v>0</v>
      </c>
      <c r="H308" s="108">
        <v>9900</v>
      </c>
      <c r="I308" s="108">
        <v>0</v>
      </c>
      <c r="J308" s="108">
        <v>17151</v>
      </c>
      <c r="K308" s="36"/>
      <c r="L308" s="223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2239450</v>
      </c>
      <c r="G309" s="108">
        <v>282500</v>
      </c>
      <c r="H309" s="108">
        <v>709961</v>
      </c>
      <c r="I309" s="108">
        <v>144500</v>
      </c>
      <c r="J309" s="108">
        <v>1102489</v>
      </c>
      <c r="K309" s="36"/>
      <c r="L309" s="223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1978799</v>
      </c>
      <c r="G310" s="108">
        <v>225500</v>
      </c>
      <c r="H310" s="108">
        <v>824999</v>
      </c>
      <c r="I310" s="108">
        <v>27500</v>
      </c>
      <c r="J310" s="108">
        <v>900800</v>
      </c>
      <c r="K310" s="36"/>
      <c r="L310" s="223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24" t="s">
        <v>9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2" ref="F312:F322">G312+H312+I312+J312</f>
        <v>383450</v>
      </c>
      <c r="G312" s="108">
        <v>0</v>
      </c>
      <c r="H312" s="108">
        <v>363200</v>
      </c>
      <c r="I312" s="108">
        <v>0</v>
      </c>
      <c r="J312" s="108">
        <v>20250</v>
      </c>
      <c r="K312" s="36"/>
      <c r="L312" s="223" t="s">
        <v>2348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2"/>
        <v>628484</v>
      </c>
      <c r="G313" s="108">
        <v>0</v>
      </c>
      <c r="H313" s="108">
        <v>345747</v>
      </c>
      <c r="I313" s="108">
        <v>100</v>
      </c>
      <c r="J313" s="108">
        <v>282637</v>
      </c>
      <c r="K313" s="36"/>
      <c r="L313" s="223" t="s">
        <v>2343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2"/>
        <v>800355</v>
      </c>
      <c r="G314" s="108">
        <v>25000</v>
      </c>
      <c r="H314" s="108">
        <v>140760</v>
      </c>
      <c r="I314" s="108">
        <v>800</v>
      </c>
      <c r="J314" s="108">
        <v>633795</v>
      </c>
      <c r="K314" s="36"/>
      <c r="L314" s="223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2"/>
        <v>1762075</v>
      </c>
      <c r="G315" s="108">
        <v>0</v>
      </c>
      <c r="H315" s="108">
        <v>1188950</v>
      </c>
      <c r="I315" s="108">
        <v>0</v>
      </c>
      <c r="J315" s="108">
        <v>573125</v>
      </c>
      <c r="K315" s="36"/>
      <c r="L315" s="223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2"/>
        <v>2752498</v>
      </c>
      <c r="G316" s="108">
        <v>764749</v>
      </c>
      <c r="H316" s="108">
        <v>1413723</v>
      </c>
      <c r="I316" s="108">
        <v>0</v>
      </c>
      <c r="J316" s="108">
        <v>574026</v>
      </c>
      <c r="K316" s="36"/>
      <c r="L316" s="223" t="s">
        <v>2348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2"/>
        <v>7572100</v>
      </c>
      <c r="G317" s="108">
        <v>15100</v>
      </c>
      <c r="H317" s="108">
        <v>3371767</v>
      </c>
      <c r="I317" s="108">
        <v>714000</v>
      </c>
      <c r="J317" s="108">
        <v>3471233</v>
      </c>
      <c r="K317" s="36"/>
      <c r="L317" s="223" t="s">
        <v>2348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2"/>
        <v>741924</v>
      </c>
      <c r="G318" s="108">
        <v>0</v>
      </c>
      <c r="H318" s="108">
        <v>135074</v>
      </c>
      <c r="I318" s="108">
        <v>0</v>
      </c>
      <c r="J318" s="108">
        <v>606850</v>
      </c>
      <c r="K318" s="36"/>
      <c r="L318" s="223" t="s">
        <v>2348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2"/>
        <v>388110</v>
      </c>
      <c r="G319" s="108">
        <v>252900</v>
      </c>
      <c r="H319" s="108">
        <v>135210</v>
      </c>
      <c r="I319" s="108">
        <v>0</v>
      </c>
      <c r="J319" s="108">
        <v>0</v>
      </c>
      <c r="K319" s="36"/>
      <c r="L319" s="223" t="s">
        <v>2348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2"/>
        <v>1317569</v>
      </c>
      <c r="G320" s="108">
        <v>2000</v>
      </c>
      <c r="H320" s="108">
        <v>1141443</v>
      </c>
      <c r="I320" s="108">
        <v>13001</v>
      </c>
      <c r="J320" s="108">
        <v>161125</v>
      </c>
      <c r="K320" s="36"/>
      <c r="L320" s="223" t="s">
        <v>2343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2"/>
        <v>3549045</v>
      </c>
      <c r="G321" s="108">
        <v>0</v>
      </c>
      <c r="H321" s="108">
        <v>1090239</v>
      </c>
      <c r="I321" s="108">
        <v>0</v>
      </c>
      <c r="J321" s="108">
        <v>2458806</v>
      </c>
      <c r="K321" s="36"/>
      <c r="L321" s="223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2"/>
        <v>341252</v>
      </c>
      <c r="G322" s="108">
        <v>0</v>
      </c>
      <c r="H322" s="108">
        <v>200782</v>
      </c>
      <c r="I322" s="108">
        <v>96695</v>
      </c>
      <c r="J322" s="108">
        <v>43775</v>
      </c>
      <c r="K322" s="36"/>
      <c r="L322" s="223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3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3" ref="F324:F329">G324+H324+I324+J324</f>
        <v>10184837</v>
      </c>
      <c r="G324" s="108">
        <v>2405264</v>
      </c>
      <c r="H324" s="108">
        <v>3474115</v>
      </c>
      <c r="I324" s="108">
        <v>0</v>
      </c>
      <c r="J324" s="108">
        <v>4305458</v>
      </c>
      <c r="K324" s="36"/>
      <c r="L324" s="223" t="s">
        <v>2348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3"/>
        <v>1979856</v>
      </c>
      <c r="G325" s="108">
        <v>0</v>
      </c>
      <c r="H325" s="108">
        <v>924694</v>
      </c>
      <c r="I325" s="108">
        <v>0</v>
      </c>
      <c r="J325" s="108">
        <v>1055162</v>
      </c>
      <c r="K325" s="36"/>
      <c r="L325" s="223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3"/>
        <v>4590854</v>
      </c>
      <c r="G326" s="108">
        <v>1444294</v>
      </c>
      <c r="H326" s="108">
        <v>600251</v>
      </c>
      <c r="I326" s="108">
        <v>0</v>
      </c>
      <c r="J326" s="108">
        <v>2546309</v>
      </c>
      <c r="K326" s="63"/>
      <c r="L326" s="223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3"/>
        <v>13272663</v>
      </c>
      <c r="G327" s="108">
        <v>9480680</v>
      </c>
      <c r="H327" s="108">
        <v>1383435</v>
      </c>
      <c r="I327" s="108">
        <v>29400</v>
      </c>
      <c r="J327" s="108">
        <v>2379148</v>
      </c>
      <c r="K327" s="36"/>
      <c r="L327" s="223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3"/>
        <v>12849848</v>
      </c>
      <c r="G328" s="108">
        <v>0</v>
      </c>
      <c r="H328" s="108">
        <v>361268</v>
      </c>
      <c r="I328" s="108">
        <v>9219320</v>
      </c>
      <c r="J328" s="108">
        <v>3269260</v>
      </c>
      <c r="K328" s="36"/>
      <c r="L328" s="223" t="s">
        <v>2343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3"/>
        <v>1479923</v>
      </c>
      <c r="G329" s="108">
        <v>0</v>
      </c>
      <c r="H329" s="108">
        <v>350152</v>
      </c>
      <c r="I329" s="108">
        <v>65135</v>
      </c>
      <c r="J329" s="108">
        <v>1064636</v>
      </c>
      <c r="K329" s="36"/>
      <c r="L329" s="223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 t="s">
        <v>9</v>
      </c>
      <c r="G330" s="107" t="s">
        <v>9</v>
      </c>
      <c r="H330" s="107" t="s">
        <v>9</v>
      </c>
      <c r="I330" s="107" t="s">
        <v>9</v>
      </c>
      <c r="J330" s="107" t="s">
        <v>9</v>
      </c>
      <c r="K330" s="36"/>
      <c r="L330" s="224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4" ref="F331:F371">G331+H331+I331+J331</f>
        <v>6228809</v>
      </c>
      <c r="G331" s="108">
        <v>481200</v>
      </c>
      <c r="H331" s="108">
        <v>2954705</v>
      </c>
      <c r="I331" s="108">
        <v>0</v>
      </c>
      <c r="J331" s="108">
        <v>2792904</v>
      </c>
      <c r="K331" s="36"/>
      <c r="L331" s="223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4"/>
        <v>7497572</v>
      </c>
      <c r="G332" s="108">
        <v>865152</v>
      </c>
      <c r="H332" s="108">
        <v>4794215</v>
      </c>
      <c r="I332" s="108">
        <v>1</v>
      </c>
      <c r="J332" s="108">
        <v>1838204</v>
      </c>
      <c r="K332" s="36"/>
      <c r="L332" s="223" t="s">
        <v>2343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4"/>
        <v>57879</v>
      </c>
      <c r="G333" s="108">
        <v>0</v>
      </c>
      <c r="H333" s="108">
        <v>52879</v>
      </c>
      <c r="I333" s="108">
        <v>0</v>
      </c>
      <c r="J333" s="108">
        <v>5000</v>
      </c>
      <c r="K333" s="36"/>
      <c r="L333" s="223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4"/>
        <v>88454</v>
      </c>
      <c r="G334" s="108">
        <v>0</v>
      </c>
      <c r="H334" s="108">
        <v>88454</v>
      </c>
      <c r="I334" s="108">
        <v>0</v>
      </c>
      <c r="J334" s="108">
        <v>0</v>
      </c>
      <c r="K334" s="36"/>
      <c r="L334" s="223" t="s">
        <v>2339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4"/>
        <v>73244</v>
      </c>
      <c r="G335" s="108">
        <v>0</v>
      </c>
      <c r="H335" s="108">
        <v>64343</v>
      </c>
      <c r="I335" s="108">
        <v>0</v>
      </c>
      <c r="J335" s="108">
        <v>8901</v>
      </c>
      <c r="K335" s="36"/>
      <c r="L335" s="223" t="s">
        <v>2348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4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23" t="s">
        <v>2343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4"/>
        <v>1110694</v>
      </c>
      <c r="G337" s="108">
        <v>422000</v>
      </c>
      <c r="H337" s="108">
        <v>472650</v>
      </c>
      <c r="I337" s="108">
        <v>120000</v>
      </c>
      <c r="J337" s="108">
        <v>96044</v>
      </c>
      <c r="K337" s="36"/>
      <c r="L337" s="223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4"/>
        <v>305573</v>
      </c>
      <c r="G338" s="108">
        <v>39700</v>
      </c>
      <c r="H338" s="108">
        <v>239873</v>
      </c>
      <c r="I338" s="108">
        <v>9100</v>
      </c>
      <c r="J338" s="108">
        <v>16900</v>
      </c>
      <c r="K338" s="36"/>
      <c r="L338" s="223" t="s">
        <v>2348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4"/>
        <v>237583</v>
      </c>
      <c r="G339" s="108">
        <v>0</v>
      </c>
      <c r="H339" s="108">
        <v>234433</v>
      </c>
      <c r="I339" s="108">
        <v>0</v>
      </c>
      <c r="J339" s="108">
        <v>3150</v>
      </c>
      <c r="K339" s="36"/>
      <c r="L339" s="223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4"/>
        <v>5823158</v>
      </c>
      <c r="G340" s="108">
        <v>3563401</v>
      </c>
      <c r="H340" s="108">
        <v>1622169</v>
      </c>
      <c r="I340" s="108">
        <v>139876</v>
      </c>
      <c r="J340" s="108">
        <v>497712</v>
      </c>
      <c r="K340" s="36"/>
      <c r="L340" s="223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4"/>
        <v>4149072</v>
      </c>
      <c r="G341" s="108">
        <v>1200080</v>
      </c>
      <c r="H341" s="108">
        <v>1003245</v>
      </c>
      <c r="I341" s="108">
        <v>0</v>
      </c>
      <c r="J341" s="108">
        <v>1945747</v>
      </c>
      <c r="K341" s="36"/>
      <c r="L341" s="223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4"/>
        <v>5323574</v>
      </c>
      <c r="G342" s="108">
        <v>1764800</v>
      </c>
      <c r="H342" s="108">
        <v>1519010</v>
      </c>
      <c r="I342" s="108">
        <v>520000</v>
      </c>
      <c r="J342" s="108">
        <v>1519764</v>
      </c>
      <c r="K342" s="36"/>
      <c r="L342" s="223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4"/>
        <v>5127588</v>
      </c>
      <c r="G343" s="108">
        <v>0</v>
      </c>
      <c r="H343" s="108">
        <v>683184</v>
      </c>
      <c r="I343" s="108">
        <v>0</v>
      </c>
      <c r="J343" s="108">
        <v>4444404</v>
      </c>
      <c r="K343" s="36"/>
      <c r="L343" s="223" t="s">
        <v>2348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4"/>
        <v>4946006</v>
      </c>
      <c r="G344" s="108">
        <v>229933</v>
      </c>
      <c r="H344" s="108">
        <v>1253545</v>
      </c>
      <c r="I344" s="108">
        <v>251222</v>
      </c>
      <c r="J344" s="108">
        <v>3211306</v>
      </c>
      <c r="K344" s="36"/>
      <c r="L344" s="223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4"/>
        <v>2066789</v>
      </c>
      <c r="G345" s="108">
        <v>0</v>
      </c>
      <c r="H345" s="108">
        <v>987343</v>
      </c>
      <c r="I345" s="108">
        <v>182980</v>
      </c>
      <c r="J345" s="108">
        <v>896466</v>
      </c>
      <c r="K345" s="36"/>
      <c r="L345" s="223" t="s">
        <v>2348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4"/>
        <v>1676262</v>
      </c>
      <c r="G346" s="108">
        <v>138400</v>
      </c>
      <c r="H346" s="108">
        <v>1141458</v>
      </c>
      <c r="I346" s="108">
        <v>0</v>
      </c>
      <c r="J346" s="108">
        <v>396404</v>
      </c>
      <c r="K346" s="36"/>
      <c r="L346" s="223" t="s">
        <v>2348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4"/>
        <v>1220107</v>
      </c>
      <c r="G347" s="108">
        <v>445480</v>
      </c>
      <c r="H347" s="108">
        <v>245924</v>
      </c>
      <c r="I347" s="108">
        <v>430000</v>
      </c>
      <c r="J347" s="108">
        <v>98703</v>
      </c>
      <c r="K347" s="36"/>
      <c r="L347" s="223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4"/>
        <v>10308836</v>
      </c>
      <c r="G348" s="108">
        <v>1209003</v>
      </c>
      <c r="H348" s="108">
        <v>1165829</v>
      </c>
      <c r="I348" s="108">
        <v>4767501</v>
      </c>
      <c r="J348" s="108">
        <v>3166503</v>
      </c>
      <c r="K348" s="36"/>
      <c r="L348" s="223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4"/>
        <v>2164046</v>
      </c>
      <c r="G349" s="108">
        <v>25000</v>
      </c>
      <c r="H349" s="108">
        <v>25639</v>
      </c>
      <c r="I349" s="108">
        <v>0</v>
      </c>
      <c r="J349" s="108">
        <v>2113407</v>
      </c>
      <c r="K349" s="36"/>
      <c r="L349" s="223" t="s">
        <v>2348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4"/>
        <v>915607</v>
      </c>
      <c r="G350" s="108">
        <v>217100</v>
      </c>
      <c r="H350" s="108">
        <v>632722</v>
      </c>
      <c r="I350" s="108">
        <v>12000</v>
      </c>
      <c r="J350" s="108">
        <v>53785</v>
      </c>
      <c r="K350" s="36"/>
      <c r="L350" s="223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4"/>
        <v>221554</v>
      </c>
      <c r="G351" s="108">
        <v>0</v>
      </c>
      <c r="H351" s="108">
        <v>179778</v>
      </c>
      <c r="I351" s="108">
        <v>0</v>
      </c>
      <c r="J351" s="108">
        <v>41776</v>
      </c>
      <c r="K351" s="36"/>
      <c r="L351" s="223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4"/>
        <v>16786232</v>
      </c>
      <c r="G352" s="108">
        <v>8420461</v>
      </c>
      <c r="H352" s="108">
        <v>2602712</v>
      </c>
      <c r="I352" s="108">
        <v>50745</v>
      </c>
      <c r="J352" s="108">
        <v>5712314</v>
      </c>
      <c r="K352" s="36"/>
      <c r="L352" s="223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4"/>
        <v>49295</v>
      </c>
      <c r="G353" s="108">
        <v>0</v>
      </c>
      <c r="H353" s="108">
        <v>12300</v>
      </c>
      <c r="I353" s="108">
        <v>36000</v>
      </c>
      <c r="J353" s="108">
        <v>995</v>
      </c>
      <c r="K353" s="36"/>
      <c r="L353" s="223" t="s">
        <v>2343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4"/>
        <v>510921</v>
      </c>
      <c r="G354" s="108">
        <v>0</v>
      </c>
      <c r="H354" s="108">
        <v>66621</v>
      </c>
      <c r="I354" s="108">
        <v>0</v>
      </c>
      <c r="J354" s="108">
        <v>444300</v>
      </c>
      <c r="K354" s="36"/>
      <c r="L354" s="223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4"/>
        <v>3457093</v>
      </c>
      <c r="G355" s="108">
        <v>2266250</v>
      </c>
      <c r="H355" s="108">
        <v>255346</v>
      </c>
      <c r="I355" s="108">
        <v>0</v>
      </c>
      <c r="J355" s="108">
        <v>935497</v>
      </c>
      <c r="K355" s="36"/>
      <c r="L355" s="223" t="s">
        <v>2343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4"/>
        <v>733404</v>
      </c>
      <c r="G356" s="108">
        <v>0</v>
      </c>
      <c r="H356" s="108">
        <v>576504</v>
      </c>
      <c r="I356" s="108">
        <v>140100</v>
      </c>
      <c r="J356" s="108">
        <v>16800</v>
      </c>
      <c r="K356" s="36"/>
      <c r="L356" s="223" t="s">
        <v>2348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4"/>
        <v>3635758</v>
      </c>
      <c r="G357" s="108">
        <v>3541400</v>
      </c>
      <c r="H357" s="108">
        <v>60058</v>
      </c>
      <c r="I357" s="108">
        <v>30500</v>
      </c>
      <c r="J357" s="108">
        <v>3800</v>
      </c>
      <c r="K357" s="36"/>
      <c r="L357" s="223" t="s">
        <v>2343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4"/>
        <v>472018</v>
      </c>
      <c r="G358" s="108">
        <v>113500</v>
      </c>
      <c r="H358" s="108">
        <v>294548</v>
      </c>
      <c r="I358" s="108">
        <v>1000</v>
      </c>
      <c r="J358" s="108">
        <v>62970</v>
      </c>
      <c r="K358" s="36"/>
      <c r="L358" s="223" t="s">
        <v>2343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4"/>
        <v>283870</v>
      </c>
      <c r="G359" s="108">
        <v>0</v>
      </c>
      <c r="H359" s="108">
        <v>278470</v>
      </c>
      <c r="I359" s="108">
        <v>0</v>
      </c>
      <c r="J359" s="108">
        <v>5400</v>
      </c>
      <c r="K359" s="36"/>
      <c r="L359" s="223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4"/>
        <v>413321</v>
      </c>
      <c r="G360" s="108">
        <v>550</v>
      </c>
      <c r="H360" s="108">
        <v>247376</v>
      </c>
      <c r="I360" s="108">
        <v>97895</v>
      </c>
      <c r="J360" s="108">
        <v>67500</v>
      </c>
      <c r="K360" s="36"/>
      <c r="L360" s="223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4"/>
        <v>701342</v>
      </c>
      <c r="G361" s="108">
        <v>0</v>
      </c>
      <c r="H361" s="108">
        <v>666254</v>
      </c>
      <c r="I361" s="108">
        <v>14000</v>
      </c>
      <c r="J361" s="108">
        <v>21088</v>
      </c>
      <c r="K361" s="36"/>
      <c r="L361" s="223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4"/>
        <v>1556037</v>
      </c>
      <c r="G362" s="108">
        <v>1500000</v>
      </c>
      <c r="H362" s="108">
        <v>56037</v>
      </c>
      <c r="I362" s="108">
        <v>0</v>
      </c>
      <c r="J362" s="108">
        <v>0</v>
      </c>
      <c r="K362" s="36"/>
      <c r="L362" s="223" t="s">
        <v>2348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4"/>
        <v>712572</v>
      </c>
      <c r="G363" s="108">
        <v>0</v>
      </c>
      <c r="H363" s="108">
        <v>231729</v>
      </c>
      <c r="I363" s="108">
        <v>0</v>
      </c>
      <c r="J363" s="108">
        <v>480843</v>
      </c>
      <c r="K363" s="36"/>
      <c r="L363" s="223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57076</v>
      </c>
      <c r="G364" s="108">
        <v>0</v>
      </c>
      <c r="H364" s="108">
        <v>54476</v>
      </c>
      <c r="I364" s="108">
        <v>0</v>
      </c>
      <c r="J364" s="108">
        <v>2600</v>
      </c>
      <c r="K364" s="63"/>
      <c r="L364" s="223" t="s">
        <v>2348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1541515</v>
      </c>
      <c r="G365" s="108">
        <v>676800</v>
      </c>
      <c r="H365" s="108">
        <v>862615</v>
      </c>
      <c r="I365" s="108">
        <v>0</v>
      </c>
      <c r="J365" s="108">
        <v>2100</v>
      </c>
      <c r="K365" s="36"/>
      <c r="L365" s="223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45634</v>
      </c>
      <c r="G366" s="108">
        <v>0</v>
      </c>
      <c r="H366" s="108">
        <v>38134</v>
      </c>
      <c r="I366" s="108">
        <v>0</v>
      </c>
      <c r="J366" s="108">
        <v>7500</v>
      </c>
      <c r="K366" s="36"/>
      <c r="L366" s="223" t="s">
        <v>2348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582740</v>
      </c>
      <c r="G367" s="108">
        <v>4194</v>
      </c>
      <c r="H367" s="108">
        <v>313059</v>
      </c>
      <c r="I367" s="108">
        <v>0</v>
      </c>
      <c r="J367" s="108">
        <v>265487</v>
      </c>
      <c r="K367" s="36"/>
      <c r="L367" s="223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4242149</v>
      </c>
      <c r="G368" s="108">
        <v>679900</v>
      </c>
      <c r="H368" s="108">
        <v>1097485</v>
      </c>
      <c r="I368" s="108">
        <v>775000</v>
      </c>
      <c r="J368" s="108">
        <v>1689764</v>
      </c>
      <c r="K368" s="36"/>
      <c r="L368" s="223" t="s">
        <v>2348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420761</v>
      </c>
      <c r="G369" s="108">
        <v>119600</v>
      </c>
      <c r="H369" s="108">
        <v>301161</v>
      </c>
      <c r="I369" s="108">
        <v>0</v>
      </c>
      <c r="J369" s="108">
        <v>0</v>
      </c>
      <c r="K369" s="36"/>
      <c r="L369" s="223" t="s">
        <v>2348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9339996</v>
      </c>
      <c r="G370" s="108">
        <v>1698915</v>
      </c>
      <c r="H370" s="108">
        <v>626055</v>
      </c>
      <c r="I370" s="108">
        <v>0</v>
      </c>
      <c r="J370" s="108">
        <v>7015026</v>
      </c>
      <c r="K370" s="36"/>
      <c r="L370" s="223" t="s">
        <v>2348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3312047</v>
      </c>
      <c r="G371" s="108">
        <v>997884</v>
      </c>
      <c r="H371" s="108">
        <v>1741363</v>
      </c>
      <c r="I371" s="108">
        <v>26957</v>
      </c>
      <c r="J371" s="108">
        <v>545843</v>
      </c>
      <c r="K371" s="36"/>
      <c r="L371" s="223" t="s">
        <v>2348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24" t="s">
        <v>9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5" ref="F373:F384">G373+H373+I373+J373</f>
        <v>384682</v>
      </c>
      <c r="G373" s="108">
        <v>0</v>
      </c>
      <c r="H373" s="108">
        <v>220442</v>
      </c>
      <c r="I373" s="108">
        <v>0</v>
      </c>
      <c r="J373" s="108">
        <v>164240</v>
      </c>
      <c r="K373" s="36"/>
      <c r="L373" s="223" t="s">
        <v>2343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5"/>
        <v>337016</v>
      </c>
      <c r="G374" s="108">
        <v>0</v>
      </c>
      <c r="H374" s="108">
        <v>311017</v>
      </c>
      <c r="I374" s="108">
        <v>0</v>
      </c>
      <c r="J374" s="108">
        <v>25999</v>
      </c>
      <c r="K374" s="36"/>
      <c r="L374" s="223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5"/>
        <v>549035</v>
      </c>
      <c r="G375" s="108">
        <v>0</v>
      </c>
      <c r="H375" s="108">
        <v>537135</v>
      </c>
      <c r="I375" s="108">
        <v>0</v>
      </c>
      <c r="J375" s="108">
        <v>11900</v>
      </c>
      <c r="K375" s="36"/>
      <c r="L375" s="223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5"/>
        <v>6000</v>
      </c>
      <c r="G376" s="108">
        <v>0</v>
      </c>
      <c r="H376" s="108">
        <v>6000</v>
      </c>
      <c r="I376" s="108">
        <v>0</v>
      </c>
      <c r="J376" s="108">
        <v>0</v>
      </c>
      <c r="K376" s="36"/>
      <c r="L376" s="223" t="s">
        <v>2348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5"/>
        <v>3495392</v>
      </c>
      <c r="G377" s="108">
        <v>1882125</v>
      </c>
      <c r="H377" s="108">
        <v>1144907</v>
      </c>
      <c r="I377" s="108">
        <v>5000</v>
      </c>
      <c r="J377" s="108">
        <v>463360</v>
      </c>
      <c r="K377" s="36"/>
      <c r="L377" s="223" t="s">
        <v>2348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2345189</v>
      </c>
      <c r="G378" s="108">
        <v>106700</v>
      </c>
      <c r="H378" s="108">
        <v>1852369</v>
      </c>
      <c r="I378" s="108">
        <v>0</v>
      </c>
      <c r="J378" s="108">
        <v>386120</v>
      </c>
      <c r="K378" s="36"/>
      <c r="L378" s="223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1220010</v>
      </c>
      <c r="G379" s="108">
        <v>712000</v>
      </c>
      <c r="H379" s="108">
        <v>380651</v>
      </c>
      <c r="I379" s="108">
        <v>0</v>
      </c>
      <c r="J379" s="108">
        <v>127359</v>
      </c>
      <c r="K379" s="36"/>
      <c r="L379" s="223" t="s">
        <v>2343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2226103</v>
      </c>
      <c r="G380" s="108">
        <v>106175</v>
      </c>
      <c r="H380" s="108">
        <v>1337203</v>
      </c>
      <c r="I380" s="108">
        <v>103825</v>
      </c>
      <c r="J380" s="108">
        <v>678900</v>
      </c>
      <c r="K380" s="36"/>
      <c r="L380" s="223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404745</v>
      </c>
      <c r="G381" s="108">
        <v>170000</v>
      </c>
      <c r="H381" s="108">
        <v>222125</v>
      </c>
      <c r="I381" s="108">
        <v>0</v>
      </c>
      <c r="J381" s="108">
        <v>12620</v>
      </c>
      <c r="K381" s="36"/>
      <c r="L381" s="223" t="s">
        <v>2348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1750385</v>
      </c>
      <c r="G382" s="108">
        <v>937361</v>
      </c>
      <c r="H382" s="108">
        <v>692029</v>
      </c>
      <c r="I382" s="108">
        <v>1700</v>
      </c>
      <c r="J382" s="108">
        <v>119295</v>
      </c>
      <c r="K382" s="36"/>
      <c r="L382" s="223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8948622</v>
      </c>
      <c r="G383" s="108">
        <v>4108005</v>
      </c>
      <c r="H383" s="108">
        <v>3844272</v>
      </c>
      <c r="I383" s="108">
        <v>0</v>
      </c>
      <c r="J383" s="108">
        <v>996345</v>
      </c>
      <c r="K383" s="36"/>
      <c r="L383" s="223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932955</v>
      </c>
      <c r="G384" s="108">
        <v>275000</v>
      </c>
      <c r="H384" s="108">
        <v>504444</v>
      </c>
      <c r="I384" s="108">
        <v>29866</v>
      </c>
      <c r="J384" s="108">
        <v>123645</v>
      </c>
      <c r="K384" s="36"/>
      <c r="L384" s="223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24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aca="true" t="shared" si="16" ref="F386:F414">G386+H386+I386+J386</f>
        <v>1236071</v>
      </c>
      <c r="G386" s="108">
        <v>0</v>
      </c>
      <c r="H386" s="108">
        <v>934006</v>
      </c>
      <c r="I386" s="108">
        <v>0</v>
      </c>
      <c r="J386" s="108">
        <v>302065</v>
      </c>
      <c r="K386" s="36"/>
      <c r="L386" s="223" t="s">
        <v>2343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6"/>
        <v>534905</v>
      </c>
      <c r="G387" s="108">
        <v>0</v>
      </c>
      <c r="H387" s="108">
        <v>153095</v>
      </c>
      <c r="I387" s="108">
        <v>1500</v>
      </c>
      <c r="J387" s="108">
        <v>380310</v>
      </c>
      <c r="K387" s="36"/>
      <c r="L387" s="223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6"/>
        <v>1860781</v>
      </c>
      <c r="G388" s="108">
        <v>0</v>
      </c>
      <c r="H388" s="108">
        <v>327078</v>
      </c>
      <c r="I388" s="108">
        <v>0</v>
      </c>
      <c r="J388" s="108">
        <v>1533703</v>
      </c>
      <c r="K388" s="36"/>
      <c r="L388" s="223" t="s">
        <v>2343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6"/>
        <v>2322370</v>
      </c>
      <c r="G389" s="108">
        <v>730700</v>
      </c>
      <c r="H389" s="108">
        <v>1234589</v>
      </c>
      <c r="I389" s="108">
        <v>12980</v>
      </c>
      <c r="J389" s="108">
        <v>344101</v>
      </c>
      <c r="K389" s="36"/>
      <c r="L389" s="223" t="s">
        <v>2348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6"/>
        <v>115166</v>
      </c>
      <c r="G390" s="108">
        <v>0</v>
      </c>
      <c r="H390" s="108">
        <v>111966</v>
      </c>
      <c r="I390" s="108">
        <v>0</v>
      </c>
      <c r="J390" s="108">
        <v>3200</v>
      </c>
      <c r="K390" s="36"/>
      <c r="L390" s="223" t="s">
        <v>2348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6"/>
        <v>1571659</v>
      </c>
      <c r="G391" s="108">
        <v>0</v>
      </c>
      <c r="H391" s="108">
        <v>760971</v>
      </c>
      <c r="I391" s="108">
        <v>0</v>
      </c>
      <c r="J391" s="108">
        <v>810688</v>
      </c>
      <c r="K391" s="36"/>
      <c r="L391" s="223" t="s">
        <v>2348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6"/>
        <v>445484</v>
      </c>
      <c r="G392" s="108">
        <v>35000</v>
      </c>
      <c r="H392" s="108">
        <v>238556</v>
      </c>
      <c r="I392" s="108">
        <v>50000</v>
      </c>
      <c r="J392" s="108">
        <v>121928</v>
      </c>
      <c r="K392" s="63"/>
      <c r="L392" s="223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6"/>
        <v>1200</v>
      </c>
      <c r="G393" s="108">
        <v>0</v>
      </c>
      <c r="H393" s="108">
        <v>1200</v>
      </c>
      <c r="I393" s="108">
        <v>0</v>
      </c>
      <c r="J393" s="108">
        <v>0</v>
      </c>
      <c r="K393" s="36"/>
      <c r="L393" s="223" t="s">
        <v>2343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6"/>
        <v>3028297</v>
      </c>
      <c r="G394" s="108">
        <v>1975000</v>
      </c>
      <c r="H394" s="108">
        <v>1043297</v>
      </c>
      <c r="I394" s="108">
        <v>0</v>
      </c>
      <c r="J394" s="108">
        <v>10000</v>
      </c>
      <c r="K394" s="36"/>
      <c r="L394" s="223" t="s">
        <v>2343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6"/>
        <v>4478170</v>
      </c>
      <c r="G395" s="108">
        <v>0</v>
      </c>
      <c r="H395" s="108">
        <v>200520</v>
      </c>
      <c r="I395" s="108">
        <v>4262650</v>
      </c>
      <c r="J395" s="108">
        <v>15000</v>
      </c>
      <c r="K395" s="36"/>
      <c r="L395" s="223" t="s">
        <v>2348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6"/>
        <v>3842460</v>
      </c>
      <c r="G396" s="108">
        <v>3669950</v>
      </c>
      <c r="H396" s="108">
        <v>67360</v>
      </c>
      <c r="I396" s="108">
        <v>73750</v>
      </c>
      <c r="J396" s="108">
        <v>31400</v>
      </c>
      <c r="K396" s="36"/>
      <c r="L396" s="223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6"/>
        <v>743111</v>
      </c>
      <c r="G397" s="108">
        <v>500</v>
      </c>
      <c r="H397" s="108">
        <v>312186</v>
      </c>
      <c r="I397" s="108">
        <v>0</v>
      </c>
      <c r="J397" s="108">
        <v>430425</v>
      </c>
      <c r="K397" s="36"/>
      <c r="L397" s="223" t="s">
        <v>2348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6"/>
        <v>31110</v>
      </c>
      <c r="G398" s="108">
        <v>0</v>
      </c>
      <c r="H398" s="108">
        <v>31110</v>
      </c>
      <c r="I398" s="108">
        <v>0</v>
      </c>
      <c r="J398" s="108">
        <v>0</v>
      </c>
      <c r="K398" s="36"/>
      <c r="L398" s="223" t="s">
        <v>2343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6"/>
        <v>127538</v>
      </c>
      <c r="G399" s="108">
        <v>73751</v>
      </c>
      <c r="H399" s="108">
        <v>46687</v>
      </c>
      <c r="I399" s="108">
        <v>0</v>
      </c>
      <c r="J399" s="108">
        <v>7100</v>
      </c>
      <c r="K399" s="36"/>
      <c r="L399" s="223" t="s">
        <v>2348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6"/>
        <v>3363665</v>
      </c>
      <c r="G400" s="108">
        <v>1487300</v>
      </c>
      <c r="H400" s="108">
        <v>1810775</v>
      </c>
      <c r="I400" s="108">
        <v>26050</v>
      </c>
      <c r="J400" s="108">
        <v>39540</v>
      </c>
      <c r="K400" s="36"/>
      <c r="L400" s="223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6"/>
        <v>636515</v>
      </c>
      <c r="G401" s="108">
        <v>500000</v>
      </c>
      <c r="H401" s="108">
        <v>118215</v>
      </c>
      <c r="I401" s="108">
        <v>0</v>
      </c>
      <c r="J401" s="108">
        <v>18300</v>
      </c>
      <c r="K401" s="36"/>
      <c r="L401" s="223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6"/>
        <v>808582</v>
      </c>
      <c r="G402" s="108">
        <v>533460</v>
      </c>
      <c r="H402" s="108">
        <v>269072</v>
      </c>
      <c r="I402" s="108">
        <v>0</v>
      </c>
      <c r="J402" s="108">
        <v>6050</v>
      </c>
      <c r="K402" s="36"/>
      <c r="L402" s="223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6"/>
        <v>688454</v>
      </c>
      <c r="G403" s="108">
        <v>194000</v>
      </c>
      <c r="H403" s="108">
        <v>342819</v>
      </c>
      <c r="I403" s="108">
        <v>142400</v>
      </c>
      <c r="J403" s="108">
        <v>9235</v>
      </c>
      <c r="K403" s="36"/>
      <c r="L403" s="223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6"/>
        <v>3250048</v>
      </c>
      <c r="G404" s="108">
        <v>679200</v>
      </c>
      <c r="H404" s="108">
        <v>965569</v>
      </c>
      <c r="I404" s="108">
        <v>0</v>
      </c>
      <c r="J404" s="108">
        <v>1605279</v>
      </c>
      <c r="K404" s="36"/>
      <c r="L404" s="223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6"/>
        <v>944376</v>
      </c>
      <c r="G405" s="108">
        <v>5500</v>
      </c>
      <c r="H405" s="108">
        <v>415540</v>
      </c>
      <c r="I405" s="108">
        <v>178700</v>
      </c>
      <c r="J405" s="108">
        <v>344636</v>
      </c>
      <c r="K405" s="36"/>
      <c r="L405" s="223" t="s">
        <v>2348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6"/>
        <v>741889</v>
      </c>
      <c r="G406" s="108">
        <v>0</v>
      </c>
      <c r="H406" s="108">
        <v>172589</v>
      </c>
      <c r="I406" s="108">
        <v>0</v>
      </c>
      <c r="J406" s="108">
        <v>569300</v>
      </c>
      <c r="K406" s="36"/>
      <c r="L406" s="223" t="s">
        <v>2343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6"/>
        <v>417485</v>
      </c>
      <c r="G407" s="108">
        <v>140750</v>
      </c>
      <c r="H407" s="108">
        <v>276735</v>
      </c>
      <c r="I407" s="108">
        <v>0</v>
      </c>
      <c r="J407" s="108">
        <v>0</v>
      </c>
      <c r="K407" s="36"/>
      <c r="L407" s="223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6"/>
        <v>393634</v>
      </c>
      <c r="G408" s="108">
        <v>0</v>
      </c>
      <c r="H408" s="108">
        <v>225334</v>
      </c>
      <c r="I408" s="108">
        <v>0</v>
      </c>
      <c r="J408" s="108">
        <v>168300</v>
      </c>
      <c r="K408" s="36"/>
      <c r="L408" s="223" t="s">
        <v>2348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6"/>
        <v>1876951</v>
      </c>
      <c r="G409" s="108">
        <v>72200</v>
      </c>
      <c r="H409" s="108">
        <v>1632018</v>
      </c>
      <c r="I409" s="108">
        <v>10400</v>
      </c>
      <c r="J409" s="108">
        <v>162333</v>
      </c>
      <c r="K409" s="36"/>
      <c r="L409" s="223" t="s">
        <v>2343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6"/>
        <v>2363525</v>
      </c>
      <c r="G410" s="108">
        <v>567200</v>
      </c>
      <c r="H410" s="108">
        <v>1618265</v>
      </c>
      <c r="I410" s="108">
        <v>0</v>
      </c>
      <c r="J410" s="108">
        <v>178060</v>
      </c>
      <c r="K410" s="36"/>
      <c r="L410" s="223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6"/>
        <v>355150</v>
      </c>
      <c r="G411" s="108">
        <v>249000</v>
      </c>
      <c r="H411" s="108">
        <v>51400</v>
      </c>
      <c r="I411" s="108">
        <v>0</v>
      </c>
      <c r="J411" s="108">
        <v>54750</v>
      </c>
      <c r="K411" s="36"/>
      <c r="L411" s="223" t="s">
        <v>2348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6"/>
        <v>865193</v>
      </c>
      <c r="G412" s="108">
        <v>0</v>
      </c>
      <c r="H412" s="108">
        <v>438405</v>
      </c>
      <c r="I412" s="108">
        <v>32900</v>
      </c>
      <c r="J412" s="108">
        <v>393888</v>
      </c>
      <c r="K412" s="36"/>
      <c r="L412" s="223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2136673</v>
      </c>
      <c r="G413" s="108">
        <v>718085</v>
      </c>
      <c r="H413" s="108">
        <v>688766</v>
      </c>
      <c r="I413" s="108">
        <v>0</v>
      </c>
      <c r="J413" s="108">
        <v>729822</v>
      </c>
      <c r="K413" s="36"/>
      <c r="L413" s="223" t="s">
        <v>2348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540816</v>
      </c>
      <c r="G414" s="108">
        <v>0</v>
      </c>
      <c r="H414" s="108">
        <v>365916</v>
      </c>
      <c r="I414" s="108">
        <v>0</v>
      </c>
      <c r="J414" s="108">
        <v>174900</v>
      </c>
      <c r="K414" s="36"/>
      <c r="L414" s="223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24" t="s">
        <v>9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7" ref="F416:F447">G416+H416+I416+J416</f>
        <v>3442152</v>
      </c>
      <c r="G416" s="108">
        <v>661500</v>
      </c>
      <c r="H416" s="108">
        <v>1310244</v>
      </c>
      <c r="I416" s="108">
        <v>0</v>
      </c>
      <c r="J416" s="108">
        <v>1470408</v>
      </c>
      <c r="K416" s="36"/>
      <c r="L416" s="223" t="s">
        <v>2348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7"/>
        <v>1378778</v>
      </c>
      <c r="G417" s="108">
        <v>138100</v>
      </c>
      <c r="H417" s="108">
        <v>549963</v>
      </c>
      <c r="I417" s="108">
        <v>0</v>
      </c>
      <c r="J417" s="108">
        <v>690715</v>
      </c>
      <c r="K417" s="36"/>
      <c r="L417" s="223" t="s">
        <v>2343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7"/>
        <v>884634</v>
      </c>
      <c r="G418" s="108">
        <v>0</v>
      </c>
      <c r="H418" s="108">
        <v>884634</v>
      </c>
      <c r="I418" s="108">
        <v>0</v>
      </c>
      <c r="J418" s="108">
        <v>0</v>
      </c>
      <c r="K418" s="36"/>
      <c r="L418" s="223" t="s">
        <v>2343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7"/>
        <v>944912</v>
      </c>
      <c r="G419" s="108">
        <v>0</v>
      </c>
      <c r="H419" s="108">
        <v>586858</v>
      </c>
      <c r="I419" s="108">
        <v>10654</v>
      </c>
      <c r="J419" s="108">
        <v>347400</v>
      </c>
      <c r="K419" s="36"/>
      <c r="L419" s="223" t="s">
        <v>2348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7"/>
        <v>937373</v>
      </c>
      <c r="G420" s="108">
        <v>50000</v>
      </c>
      <c r="H420" s="108">
        <v>687367</v>
      </c>
      <c r="I420" s="108">
        <v>89500</v>
      </c>
      <c r="J420" s="108">
        <v>110506</v>
      </c>
      <c r="K420" s="36"/>
      <c r="L420" s="223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7"/>
        <v>203682</v>
      </c>
      <c r="G421" s="108">
        <v>0</v>
      </c>
      <c r="H421" s="108">
        <v>198582</v>
      </c>
      <c r="I421" s="108">
        <v>0</v>
      </c>
      <c r="J421" s="108">
        <v>5100</v>
      </c>
      <c r="K421" s="36"/>
      <c r="L421" s="223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7"/>
        <v>5230443</v>
      </c>
      <c r="G422" s="108">
        <v>451000</v>
      </c>
      <c r="H422" s="108">
        <v>1214063</v>
      </c>
      <c r="I422" s="108">
        <v>2739000</v>
      </c>
      <c r="J422" s="108">
        <v>826380</v>
      </c>
      <c r="K422" s="36"/>
      <c r="L422" s="223" t="s">
        <v>2343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7"/>
        <v>188840</v>
      </c>
      <c r="G423" s="108">
        <v>0</v>
      </c>
      <c r="H423" s="108">
        <v>175049</v>
      </c>
      <c r="I423" s="108">
        <v>0</v>
      </c>
      <c r="J423" s="108">
        <v>13791</v>
      </c>
      <c r="K423" s="36"/>
      <c r="L423" s="223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7"/>
        <v>725197</v>
      </c>
      <c r="G424" s="108">
        <v>0</v>
      </c>
      <c r="H424" s="108">
        <v>710372</v>
      </c>
      <c r="I424" s="108">
        <v>0</v>
      </c>
      <c r="J424" s="108">
        <v>14825</v>
      </c>
      <c r="K424" s="36"/>
      <c r="L424" s="223" t="s">
        <v>2343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7"/>
        <v>80879</v>
      </c>
      <c r="G425" s="108">
        <v>0</v>
      </c>
      <c r="H425" s="108">
        <v>74379</v>
      </c>
      <c r="I425" s="108">
        <v>0</v>
      </c>
      <c r="J425" s="108">
        <v>6500</v>
      </c>
      <c r="K425" s="36"/>
      <c r="L425" s="223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7"/>
        <v>5173799</v>
      </c>
      <c r="G426" s="108">
        <v>325000</v>
      </c>
      <c r="H426" s="108">
        <v>903444</v>
      </c>
      <c r="I426" s="108">
        <v>3359960</v>
      </c>
      <c r="J426" s="108">
        <v>585395</v>
      </c>
      <c r="K426" s="36"/>
      <c r="L426" s="223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7"/>
        <v>4607563</v>
      </c>
      <c r="G427" s="108">
        <v>0</v>
      </c>
      <c r="H427" s="108">
        <v>1305762</v>
      </c>
      <c r="I427" s="108">
        <v>400000</v>
      </c>
      <c r="J427" s="108">
        <v>2901801</v>
      </c>
      <c r="K427" s="36"/>
      <c r="L427" s="223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7"/>
        <v>422033</v>
      </c>
      <c r="G428" s="108">
        <v>238500</v>
      </c>
      <c r="H428" s="108">
        <v>183433</v>
      </c>
      <c r="I428" s="108">
        <v>0</v>
      </c>
      <c r="J428" s="108">
        <v>100</v>
      </c>
      <c r="K428" s="36"/>
      <c r="L428" s="223" t="s">
        <v>2348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7"/>
        <v>4497898</v>
      </c>
      <c r="G429" s="108">
        <v>0</v>
      </c>
      <c r="H429" s="108">
        <v>1190529</v>
      </c>
      <c r="I429" s="108">
        <v>95000</v>
      </c>
      <c r="J429" s="108">
        <v>3212369</v>
      </c>
      <c r="K429" s="36"/>
      <c r="L429" s="223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7"/>
        <v>1299143</v>
      </c>
      <c r="G430" s="108">
        <v>982000</v>
      </c>
      <c r="H430" s="108">
        <v>317143</v>
      </c>
      <c r="I430" s="108">
        <v>0</v>
      </c>
      <c r="J430" s="108">
        <v>0</v>
      </c>
      <c r="K430" s="36"/>
      <c r="L430" s="223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7"/>
        <v>1378481</v>
      </c>
      <c r="G431" s="108">
        <v>939395</v>
      </c>
      <c r="H431" s="108">
        <v>94381</v>
      </c>
      <c r="I431" s="108">
        <v>0</v>
      </c>
      <c r="J431" s="108">
        <v>344705</v>
      </c>
      <c r="K431" s="36"/>
      <c r="L431" s="223" t="s">
        <v>2348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7"/>
        <v>3322838</v>
      </c>
      <c r="G432" s="108">
        <v>1206350</v>
      </c>
      <c r="H432" s="108">
        <v>648669</v>
      </c>
      <c r="I432" s="108">
        <v>960000</v>
      </c>
      <c r="J432" s="108">
        <v>507819</v>
      </c>
      <c r="K432" s="36"/>
      <c r="L432" s="223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7"/>
        <v>250353</v>
      </c>
      <c r="G433" s="108">
        <v>0</v>
      </c>
      <c r="H433" s="108">
        <v>147035</v>
      </c>
      <c r="I433" s="108">
        <v>0</v>
      </c>
      <c r="J433" s="108">
        <v>103318</v>
      </c>
      <c r="K433" s="36"/>
      <c r="L433" s="223" t="s">
        <v>2343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7"/>
        <v>3279201</v>
      </c>
      <c r="G434" s="108">
        <v>951875</v>
      </c>
      <c r="H434" s="108">
        <v>1385961</v>
      </c>
      <c r="I434" s="108">
        <v>34001</v>
      </c>
      <c r="J434" s="108">
        <v>907364</v>
      </c>
      <c r="K434" s="36"/>
      <c r="L434" s="223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7"/>
        <v>589605</v>
      </c>
      <c r="G435" s="108">
        <v>263065</v>
      </c>
      <c r="H435" s="108">
        <v>308344</v>
      </c>
      <c r="I435" s="108">
        <v>0</v>
      </c>
      <c r="J435" s="108">
        <v>18196</v>
      </c>
      <c r="K435" s="36"/>
      <c r="L435" s="223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7"/>
        <v>1726895</v>
      </c>
      <c r="G436" s="108">
        <v>0</v>
      </c>
      <c r="H436" s="108">
        <v>778487</v>
      </c>
      <c r="I436" s="108">
        <v>2400</v>
      </c>
      <c r="J436" s="108">
        <v>946008</v>
      </c>
      <c r="K436" s="36"/>
      <c r="L436" s="223" t="s">
        <v>2348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7"/>
        <v>2899641</v>
      </c>
      <c r="G437" s="108">
        <v>942065</v>
      </c>
      <c r="H437" s="108">
        <v>1240334</v>
      </c>
      <c r="I437" s="108">
        <v>424900</v>
      </c>
      <c r="J437" s="108">
        <v>292342</v>
      </c>
      <c r="K437" s="36"/>
      <c r="L437" s="223" t="s">
        <v>2348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7"/>
        <v>535300</v>
      </c>
      <c r="G438" s="108">
        <v>299500</v>
      </c>
      <c r="H438" s="108">
        <v>41300</v>
      </c>
      <c r="I438" s="108">
        <v>0</v>
      </c>
      <c r="J438" s="108">
        <v>194500</v>
      </c>
      <c r="K438" s="63"/>
      <c r="L438" s="223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7"/>
        <v>296810</v>
      </c>
      <c r="G439" s="108">
        <v>0</v>
      </c>
      <c r="H439" s="108">
        <v>107085</v>
      </c>
      <c r="I439" s="108">
        <v>135000</v>
      </c>
      <c r="J439" s="108">
        <v>54725</v>
      </c>
      <c r="K439" s="36"/>
      <c r="L439" s="223" t="s">
        <v>2348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3864187</v>
      </c>
      <c r="G440" s="108">
        <v>549750</v>
      </c>
      <c r="H440" s="108">
        <v>2228062</v>
      </c>
      <c r="I440" s="108">
        <v>681950</v>
      </c>
      <c r="J440" s="108">
        <v>404425</v>
      </c>
      <c r="K440" s="36"/>
      <c r="L440" s="223" t="s">
        <v>2348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2561713</v>
      </c>
      <c r="G441" s="108">
        <v>21800</v>
      </c>
      <c r="H441" s="108">
        <v>819100</v>
      </c>
      <c r="I441" s="108">
        <v>0</v>
      </c>
      <c r="J441" s="108">
        <v>1720813</v>
      </c>
      <c r="K441" s="36"/>
      <c r="L441" s="223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11550</v>
      </c>
      <c r="G442" s="108">
        <v>0</v>
      </c>
      <c r="H442" s="108">
        <v>11550</v>
      </c>
      <c r="I442" s="108">
        <v>0</v>
      </c>
      <c r="J442" s="108">
        <v>0</v>
      </c>
      <c r="K442" s="36"/>
      <c r="L442" s="223" t="s">
        <v>2343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876861</v>
      </c>
      <c r="G443" s="108">
        <v>0</v>
      </c>
      <c r="H443" s="108">
        <v>876861</v>
      </c>
      <c r="I443" s="108">
        <v>0</v>
      </c>
      <c r="J443" s="108">
        <v>0</v>
      </c>
      <c r="K443" s="36"/>
      <c r="L443" s="223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631215</v>
      </c>
      <c r="G444" s="108">
        <v>0</v>
      </c>
      <c r="H444" s="108">
        <v>184945</v>
      </c>
      <c r="I444" s="108">
        <v>0</v>
      </c>
      <c r="J444" s="108">
        <v>446270</v>
      </c>
      <c r="K444" s="36"/>
      <c r="L444" s="223" t="s">
        <v>2348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201183</v>
      </c>
      <c r="G445" s="108">
        <v>0</v>
      </c>
      <c r="H445" s="108">
        <v>190433</v>
      </c>
      <c r="I445" s="108">
        <v>0</v>
      </c>
      <c r="J445" s="108">
        <v>10750</v>
      </c>
      <c r="K445" s="36"/>
      <c r="L445" s="223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90280</v>
      </c>
      <c r="G446" s="108">
        <v>0</v>
      </c>
      <c r="H446" s="108">
        <v>90280</v>
      </c>
      <c r="I446" s="108">
        <v>0</v>
      </c>
      <c r="J446" s="108">
        <v>0</v>
      </c>
      <c r="K446" s="36"/>
      <c r="L446" s="223" t="s">
        <v>2343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1263150</v>
      </c>
      <c r="G447" s="108">
        <v>1180350</v>
      </c>
      <c r="H447" s="108">
        <v>64925</v>
      </c>
      <c r="I447" s="108">
        <v>0</v>
      </c>
      <c r="J447" s="108">
        <v>17875</v>
      </c>
      <c r="K447" s="36"/>
      <c r="L447" s="223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8" ref="F448:F479">G448+H448+I448+J448</f>
        <v>441247</v>
      </c>
      <c r="G448" s="108">
        <v>160000</v>
      </c>
      <c r="H448" s="108">
        <v>269822</v>
      </c>
      <c r="I448" s="108">
        <v>0</v>
      </c>
      <c r="J448" s="108">
        <v>11425</v>
      </c>
      <c r="K448" s="36"/>
      <c r="L448" s="223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8"/>
        <v>3302337</v>
      </c>
      <c r="G449" s="108">
        <v>563504</v>
      </c>
      <c r="H449" s="108">
        <v>2226983</v>
      </c>
      <c r="I449" s="108">
        <v>508250</v>
      </c>
      <c r="J449" s="108">
        <v>3600</v>
      </c>
      <c r="K449" s="36"/>
      <c r="L449" s="223" t="s">
        <v>2348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8"/>
        <v>5425945</v>
      </c>
      <c r="G450" s="108">
        <v>668500</v>
      </c>
      <c r="H450" s="108">
        <v>1723362</v>
      </c>
      <c r="I450" s="108">
        <v>21700</v>
      </c>
      <c r="J450" s="108">
        <v>3012383</v>
      </c>
      <c r="K450" s="36"/>
      <c r="L450" s="223" t="s">
        <v>2343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8"/>
        <v>12829585</v>
      </c>
      <c r="G451" s="108">
        <v>4497508</v>
      </c>
      <c r="H451" s="108">
        <v>5601039</v>
      </c>
      <c r="I451" s="108">
        <v>0</v>
      </c>
      <c r="J451" s="108">
        <v>2731038</v>
      </c>
      <c r="K451" s="36"/>
      <c r="L451" s="223" t="s">
        <v>2348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8"/>
        <v>116951</v>
      </c>
      <c r="G452" s="108">
        <v>105601</v>
      </c>
      <c r="H452" s="108">
        <v>11350</v>
      </c>
      <c r="I452" s="108">
        <v>0</v>
      </c>
      <c r="J452" s="108">
        <v>0</v>
      </c>
      <c r="K452" s="36"/>
      <c r="L452" s="223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8"/>
        <v>1434120</v>
      </c>
      <c r="G453" s="108">
        <v>1320254</v>
      </c>
      <c r="H453" s="108">
        <v>63866</v>
      </c>
      <c r="I453" s="108">
        <v>0</v>
      </c>
      <c r="J453" s="108">
        <v>50000</v>
      </c>
      <c r="K453" s="36"/>
      <c r="L453" s="223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8"/>
        <v>140772</v>
      </c>
      <c r="G454" s="108">
        <v>0</v>
      </c>
      <c r="H454" s="108">
        <v>140072</v>
      </c>
      <c r="I454" s="108">
        <v>0</v>
      </c>
      <c r="J454" s="108">
        <v>700</v>
      </c>
      <c r="K454" s="36"/>
      <c r="L454" s="223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8"/>
        <v>6422913</v>
      </c>
      <c r="G455" s="108">
        <v>4094108</v>
      </c>
      <c r="H455" s="108">
        <v>2016055</v>
      </c>
      <c r="I455" s="108">
        <v>37061</v>
      </c>
      <c r="J455" s="108">
        <v>275689</v>
      </c>
      <c r="K455" s="36"/>
      <c r="L455" s="223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8"/>
        <v>3237153</v>
      </c>
      <c r="G456" s="108">
        <v>2008849</v>
      </c>
      <c r="H456" s="108">
        <v>894377</v>
      </c>
      <c r="I456" s="108">
        <v>21956</v>
      </c>
      <c r="J456" s="108">
        <v>311971</v>
      </c>
      <c r="K456" s="36"/>
      <c r="L456" s="223" t="s">
        <v>2348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8"/>
        <v>96760</v>
      </c>
      <c r="G457" s="108">
        <v>0</v>
      </c>
      <c r="H457" s="108">
        <v>0</v>
      </c>
      <c r="I457" s="108">
        <v>0</v>
      </c>
      <c r="J457" s="108">
        <v>96760</v>
      </c>
      <c r="K457" s="36"/>
      <c r="L457" s="223" t="s">
        <v>2343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8"/>
        <v>25783923</v>
      </c>
      <c r="G458" s="108">
        <v>18813392</v>
      </c>
      <c r="H458" s="108">
        <v>2419190</v>
      </c>
      <c r="I458" s="108">
        <v>1300408</v>
      </c>
      <c r="J458" s="108">
        <v>3250933</v>
      </c>
      <c r="K458" s="36"/>
      <c r="L458" s="223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8"/>
        <v>2500704</v>
      </c>
      <c r="G459" s="108">
        <v>2298317</v>
      </c>
      <c r="H459" s="108">
        <v>170587</v>
      </c>
      <c r="I459" s="108">
        <v>0</v>
      </c>
      <c r="J459" s="108">
        <v>31800</v>
      </c>
      <c r="K459" s="36"/>
      <c r="L459" s="223" t="s">
        <v>2343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2119411</v>
      </c>
      <c r="G460" s="108">
        <v>883560</v>
      </c>
      <c r="H460" s="108">
        <v>1183568</v>
      </c>
      <c r="I460" s="108">
        <v>0</v>
      </c>
      <c r="J460" s="108">
        <v>52283</v>
      </c>
      <c r="K460" s="36"/>
      <c r="L460" s="223" t="s">
        <v>2348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13592215</v>
      </c>
      <c r="G461" s="108">
        <v>2381900</v>
      </c>
      <c r="H461" s="108">
        <v>11209765</v>
      </c>
      <c r="I461" s="108">
        <v>0</v>
      </c>
      <c r="J461" s="108">
        <v>550</v>
      </c>
      <c r="K461" s="36"/>
      <c r="L461" s="223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3061413</v>
      </c>
      <c r="G462" s="108">
        <v>819569</v>
      </c>
      <c r="H462" s="108">
        <v>2127042</v>
      </c>
      <c r="I462" s="108">
        <v>0</v>
      </c>
      <c r="J462" s="108">
        <v>114802</v>
      </c>
      <c r="K462" s="36"/>
      <c r="L462" s="223" t="s">
        <v>2343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292020</v>
      </c>
      <c r="G463" s="108">
        <v>212400</v>
      </c>
      <c r="H463" s="108">
        <v>51725</v>
      </c>
      <c r="I463" s="108">
        <v>0</v>
      </c>
      <c r="J463" s="108">
        <v>27895</v>
      </c>
      <c r="K463" s="36"/>
      <c r="L463" s="223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608627</v>
      </c>
      <c r="G464" s="108">
        <v>257725</v>
      </c>
      <c r="H464" s="108">
        <v>350402</v>
      </c>
      <c r="I464" s="108">
        <v>0</v>
      </c>
      <c r="J464" s="108">
        <v>500</v>
      </c>
      <c r="K464" s="36"/>
      <c r="L464" s="223" t="s">
        <v>2348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44259</v>
      </c>
      <c r="G465" s="108">
        <v>100</v>
      </c>
      <c r="H465" s="108">
        <v>3000</v>
      </c>
      <c r="I465" s="108">
        <v>22659</v>
      </c>
      <c r="J465" s="108">
        <v>18500</v>
      </c>
      <c r="K465" s="36"/>
      <c r="L465" s="223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7500</v>
      </c>
      <c r="G466" s="108">
        <v>0</v>
      </c>
      <c r="H466" s="108">
        <v>7500</v>
      </c>
      <c r="I466" s="108">
        <v>0</v>
      </c>
      <c r="J466" s="108">
        <v>0</v>
      </c>
      <c r="K466" s="36"/>
      <c r="L466" s="223" t="s">
        <v>2343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324854</v>
      </c>
      <c r="G467" s="108">
        <v>0</v>
      </c>
      <c r="H467" s="108">
        <v>261904</v>
      </c>
      <c r="I467" s="108">
        <v>38200</v>
      </c>
      <c r="J467" s="108">
        <v>24750</v>
      </c>
      <c r="K467" s="36"/>
      <c r="L467" s="223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2510358</v>
      </c>
      <c r="G468" s="108">
        <v>446500</v>
      </c>
      <c r="H468" s="108">
        <v>716832</v>
      </c>
      <c r="I468" s="108">
        <v>0</v>
      </c>
      <c r="J468" s="108">
        <v>1347026</v>
      </c>
      <c r="K468" s="36"/>
      <c r="L468" s="223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543483</v>
      </c>
      <c r="G469" s="108">
        <v>52765</v>
      </c>
      <c r="H469" s="108">
        <v>377315</v>
      </c>
      <c r="I469" s="108">
        <v>0</v>
      </c>
      <c r="J469" s="108">
        <v>113403</v>
      </c>
      <c r="K469" s="36"/>
      <c r="L469" s="223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488999</v>
      </c>
      <c r="G470" s="108">
        <v>0</v>
      </c>
      <c r="H470" s="108">
        <v>176499</v>
      </c>
      <c r="I470" s="108">
        <v>0</v>
      </c>
      <c r="J470" s="108">
        <v>312500</v>
      </c>
      <c r="K470" s="36"/>
      <c r="L470" s="223" t="s">
        <v>2348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910176</v>
      </c>
      <c r="G471" s="108">
        <v>724300</v>
      </c>
      <c r="H471" s="108">
        <v>167676</v>
      </c>
      <c r="I471" s="108">
        <v>0</v>
      </c>
      <c r="J471" s="108">
        <v>18200</v>
      </c>
      <c r="K471" s="36"/>
      <c r="L471" s="223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1284137</v>
      </c>
      <c r="G472" s="108">
        <v>743902</v>
      </c>
      <c r="H472" s="108">
        <v>171485</v>
      </c>
      <c r="I472" s="108">
        <v>300000</v>
      </c>
      <c r="J472" s="108">
        <v>68750</v>
      </c>
      <c r="K472" s="36"/>
      <c r="L472" s="223" t="s">
        <v>2348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52495</v>
      </c>
      <c r="G473" s="108">
        <v>0</v>
      </c>
      <c r="H473" s="108">
        <v>41495</v>
      </c>
      <c r="I473" s="108">
        <v>1000</v>
      </c>
      <c r="J473" s="108">
        <v>10000</v>
      </c>
      <c r="K473" s="36"/>
      <c r="L473" s="223" t="s">
        <v>2348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4458479</v>
      </c>
      <c r="G474" s="108">
        <v>1299805</v>
      </c>
      <c r="H474" s="108">
        <v>1225332</v>
      </c>
      <c r="I474" s="108">
        <v>25000</v>
      </c>
      <c r="J474" s="108">
        <v>1908342</v>
      </c>
      <c r="K474" s="36"/>
      <c r="L474" s="223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196272</v>
      </c>
      <c r="G475" s="108">
        <v>58242</v>
      </c>
      <c r="H475" s="108">
        <v>105375</v>
      </c>
      <c r="I475" s="108">
        <v>0</v>
      </c>
      <c r="J475" s="108">
        <v>32655</v>
      </c>
      <c r="K475" s="36"/>
      <c r="L475" s="223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204421</v>
      </c>
      <c r="G476" s="108">
        <v>210</v>
      </c>
      <c r="H476" s="108">
        <v>204211</v>
      </c>
      <c r="I476" s="108">
        <v>0</v>
      </c>
      <c r="J476" s="108">
        <v>0</v>
      </c>
      <c r="K476" s="36"/>
      <c r="L476" s="223" t="s">
        <v>2348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5240039</v>
      </c>
      <c r="G477" s="108">
        <v>3524151</v>
      </c>
      <c r="H477" s="108">
        <v>1441238</v>
      </c>
      <c r="I477" s="108">
        <v>5500</v>
      </c>
      <c r="J477" s="108">
        <v>269150</v>
      </c>
      <c r="K477" s="36"/>
      <c r="L477" s="223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1243508</v>
      </c>
      <c r="G478" s="108">
        <v>756500</v>
      </c>
      <c r="H478" s="108">
        <v>458508</v>
      </c>
      <c r="I478" s="108">
        <v>0</v>
      </c>
      <c r="J478" s="108">
        <v>28500</v>
      </c>
      <c r="K478" s="36"/>
      <c r="L478" s="223" t="s">
        <v>2343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6432329</v>
      </c>
      <c r="G479" s="108">
        <v>343501</v>
      </c>
      <c r="H479" s="108">
        <v>1732409</v>
      </c>
      <c r="I479" s="108">
        <v>0</v>
      </c>
      <c r="J479" s="108">
        <v>4356419</v>
      </c>
      <c r="K479" s="36"/>
      <c r="L479" s="223" t="s">
        <v>2343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128208</v>
      </c>
      <c r="G480" s="108">
        <v>0</v>
      </c>
      <c r="H480" s="108">
        <v>112208</v>
      </c>
      <c r="I480" s="108">
        <v>0</v>
      </c>
      <c r="J480" s="108">
        <v>16000</v>
      </c>
      <c r="K480" s="36"/>
      <c r="L480" s="223" t="s">
        <v>2343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224" t="s">
        <v>9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9" ref="F482:F507">G482+H482+I482+J482</f>
        <v>696897</v>
      </c>
      <c r="G482" s="108">
        <v>0</v>
      </c>
      <c r="H482" s="108">
        <v>305154</v>
      </c>
      <c r="I482" s="108">
        <v>5000</v>
      </c>
      <c r="J482" s="108">
        <v>386743</v>
      </c>
      <c r="K482" s="36"/>
      <c r="L482" s="223" t="s">
        <v>2343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9"/>
        <v>744697</v>
      </c>
      <c r="G483" s="108">
        <v>0</v>
      </c>
      <c r="H483" s="108">
        <v>684697</v>
      </c>
      <c r="I483" s="108">
        <v>0</v>
      </c>
      <c r="J483" s="108">
        <v>60000</v>
      </c>
      <c r="K483" s="36"/>
      <c r="L483" s="223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9"/>
        <v>1342491</v>
      </c>
      <c r="G484" s="108">
        <v>0</v>
      </c>
      <c r="H484" s="108">
        <v>925975</v>
      </c>
      <c r="I484" s="108">
        <v>0</v>
      </c>
      <c r="J484" s="108">
        <v>416516</v>
      </c>
      <c r="K484" s="63"/>
      <c r="L484" s="223" t="s">
        <v>2343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9"/>
        <v>793100</v>
      </c>
      <c r="G485" s="108">
        <v>0</v>
      </c>
      <c r="H485" s="108">
        <v>32600</v>
      </c>
      <c r="I485" s="108">
        <v>0</v>
      </c>
      <c r="J485" s="108">
        <v>760500</v>
      </c>
      <c r="K485" s="36"/>
      <c r="L485" s="223" t="s">
        <v>2348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9"/>
        <v>447544</v>
      </c>
      <c r="G486" s="108">
        <v>0</v>
      </c>
      <c r="H486" s="108">
        <v>409761</v>
      </c>
      <c r="I486" s="108">
        <v>0</v>
      </c>
      <c r="J486" s="108">
        <v>37783</v>
      </c>
      <c r="K486" s="36"/>
      <c r="L486" s="223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9"/>
        <v>44927</v>
      </c>
      <c r="G487" s="108">
        <v>0</v>
      </c>
      <c r="H487" s="108">
        <v>44927</v>
      </c>
      <c r="I487" s="108">
        <v>0</v>
      </c>
      <c r="J487" s="108">
        <v>0</v>
      </c>
      <c r="K487" s="36"/>
      <c r="L487" s="223" t="s">
        <v>2348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9"/>
        <v>558296</v>
      </c>
      <c r="G488" s="108">
        <v>0</v>
      </c>
      <c r="H488" s="108">
        <v>503796</v>
      </c>
      <c r="I488" s="108">
        <v>3900</v>
      </c>
      <c r="J488" s="108">
        <v>50600</v>
      </c>
      <c r="K488" s="36"/>
      <c r="L488" s="223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9"/>
        <v>332096</v>
      </c>
      <c r="G489" s="108">
        <v>0</v>
      </c>
      <c r="H489" s="108">
        <v>227966</v>
      </c>
      <c r="I489" s="108">
        <v>0</v>
      </c>
      <c r="J489" s="108">
        <v>104130</v>
      </c>
      <c r="K489" s="36"/>
      <c r="L489" s="223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9"/>
        <v>181786</v>
      </c>
      <c r="G490" s="108">
        <v>0</v>
      </c>
      <c r="H490" s="108">
        <v>162461</v>
      </c>
      <c r="I490" s="108">
        <v>0</v>
      </c>
      <c r="J490" s="108">
        <v>19325</v>
      </c>
      <c r="K490" s="36"/>
      <c r="L490" s="223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9"/>
        <v>4954125</v>
      </c>
      <c r="G491" s="108">
        <v>0</v>
      </c>
      <c r="H491" s="108">
        <v>1764368</v>
      </c>
      <c r="I491" s="108">
        <v>1</v>
      </c>
      <c r="J491" s="108">
        <v>3189756</v>
      </c>
      <c r="K491" s="36"/>
      <c r="L491" s="223" t="s">
        <v>2343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962254</v>
      </c>
      <c r="G492" s="108">
        <v>90000</v>
      </c>
      <c r="H492" s="108">
        <v>756528</v>
      </c>
      <c r="I492" s="108">
        <v>0</v>
      </c>
      <c r="J492" s="108">
        <v>115726</v>
      </c>
      <c r="K492" s="36"/>
      <c r="L492" s="223" t="s">
        <v>2348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529593</v>
      </c>
      <c r="G493" s="108">
        <v>191000</v>
      </c>
      <c r="H493" s="108">
        <v>220706</v>
      </c>
      <c r="I493" s="108">
        <v>14000</v>
      </c>
      <c r="J493" s="108">
        <v>103887</v>
      </c>
      <c r="K493" s="36"/>
      <c r="L493" s="223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186042</v>
      </c>
      <c r="G494" s="108">
        <v>4900</v>
      </c>
      <c r="H494" s="108">
        <v>101158</v>
      </c>
      <c r="I494" s="108">
        <v>2400</v>
      </c>
      <c r="J494" s="108">
        <v>77584</v>
      </c>
      <c r="K494" s="36"/>
      <c r="L494" s="223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18180</v>
      </c>
      <c r="G495" s="108">
        <v>0</v>
      </c>
      <c r="H495" s="108">
        <v>1000</v>
      </c>
      <c r="I495" s="108">
        <v>0</v>
      </c>
      <c r="J495" s="108">
        <v>17180</v>
      </c>
      <c r="K495" s="36"/>
      <c r="L495" s="223" t="s">
        <v>2343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92110</v>
      </c>
      <c r="G496" s="108">
        <v>0</v>
      </c>
      <c r="H496" s="108">
        <v>600</v>
      </c>
      <c r="I496" s="108">
        <v>20000</v>
      </c>
      <c r="J496" s="108">
        <v>71510</v>
      </c>
      <c r="K496" s="36"/>
      <c r="L496" s="223" t="s">
        <v>2343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21250</v>
      </c>
      <c r="G497" s="108">
        <v>0</v>
      </c>
      <c r="H497" s="108">
        <v>14700</v>
      </c>
      <c r="I497" s="108">
        <v>6550</v>
      </c>
      <c r="J497" s="108">
        <v>0</v>
      </c>
      <c r="K497" s="36"/>
      <c r="L497" s="223" t="s">
        <v>2343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29020</v>
      </c>
      <c r="G498" s="108">
        <v>80</v>
      </c>
      <c r="H498" s="108">
        <v>25940</v>
      </c>
      <c r="I498" s="108">
        <v>0</v>
      </c>
      <c r="J498" s="108">
        <v>3000</v>
      </c>
      <c r="K498" s="36"/>
      <c r="L498" s="223" t="s">
        <v>2343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22084677</v>
      </c>
      <c r="G499" s="108">
        <v>0</v>
      </c>
      <c r="H499" s="108">
        <v>83639</v>
      </c>
      <c r="I499" s="108">
        <v>21667788</v>
      </c>
      <c r="J499" s="108">
        <v>333250</v>
      </c>
      <c r="K499" s="36"/>
      <c r="L499" s="223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80417</v>
      </c>
      <c r="G500" s="108">
        <v>0</v>
      </c>
      <c r="H500" s="108">
        <v>80417</v>
      </c>
      <c r="I500" s="108">
        <v>0</v>
      </c>
      <c r="J500" s="108">
        <v>0</v>
      </c>
      <c r="K500" s="36"/>
      <c r="L500" s="223" t="s">
        <v>2343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752065</v>
      </c>
      <c r="G501" s="108">
        <v>5700</v>
      </c>
      <c r="H501" s="108">
        <v>645150</v>
      </c>
      <c r="I501" s="108">
        <v>41950</v>
      </c>
      <c r="J501" s="108">
        <v>59265</v>
      </c>
      <c r="K501" s="36"/>
      <c r="L501" s="223" t="s">
        <v>2348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723855</v>
      </c>
      <c r="G502" s="108">
        <v>219000</v>
      </c>
      <c r="H502" s="108">
        <v>373397</v>
      </c>
      <c r="I502" s="108">
        <v>0</v>
      </c>
      <c r="J502" s="108">
        <v>131458</v>
      </c>
      <c r="K502" s="36"/>
      <c r="L502" s="223" t="s">
        <v>2348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986022</v>
      </c>
      <c r="G503" s="108">
        <v>393656</v>
      </c>
      <c r="H503" s="108">
        <v>60643</v>
      </c>
      <c r="I503" s="108">
        <v>35000</v>
      </c>
      <c r="J503" s="108">
        <v>496723</v>
      </c>
      <c r="K503" s="36"/>
      <c r="L503" s="223" t="s">
        <v>2348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6200</v>
      </c>
      <c r="G504" s="108">
        <v>0</v>
      </c>
      <c r="H504" s="108">
        <v>6200</v>
      </c>
      <c r="I504" s="108">
        <v>0</v>
      </c>
      <c r="J504" s="108">
        <v>0</v>
      </c>
      <c r="K504" s="36"/>
      <c r="L504" s="223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150397</v>
      </c>
      <c r="G505" s="108">
        <v>0</v>
      </c>
      <c r="H505" s="108">
        <v>84032</v>
      </c>
      <c r="I505" s="108">
        <v>0</v>
      </c>
      <c r="J505" s="108">
        <v>66365</v>
      </c>
      <c r="K505" s="36"/>
      <c r="L505" s="223" t="s">
        <v>2343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691491</v>
      </c>
      <c r="G506" s="108">
        <v>11600</v>
      </c>
      <c r="H506" s="108">
        <v>472866</v>
      </c>
      <c r="I506" s="108">
        <v>0</v>
      </c>
      <c r="J506" s="108">
        <v>207025</v>
      </c>
      <c r="K506" s="36"/>
      <c r="L506" s="223" t="s">
        <v>2348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251731</v>
      </c>
      <c r="G507" s="108">
        <v>0</v>
      </c>
      <c r="H507" s="108">
        <v>8200</v>
      </c>
      <c r="I507" s="108">
        <v>37000</v>
      </c>
      <c r="J507" s="108">
        <v>206531</v>
      </c>
      <c r="K507" s="36"/>
      <c r="L507" s="223" t="s">
        <v>2348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 t="s">
        <v>9</v>
      </c>
      <c r="G508" s="107" t="s">
        <v>9</v>
      </c>
      <c r="H508" s="107" t="s">
        <v>9</v>
      </c>
      <c r="I508" s="107" t="s">
        <v>9</v>
      </c>
      <c r="J508" s="107" t="s">
        <v>9</v>
      </c>
      <c r="K508" s="36"/>
      <c r="L508" s="224" t="s">
        <v>9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aca="true" t="shared" si="20" ref="F509:F529">G509+H509+I509+J509</f>
        <v>1827884</v>
      </c>
      <c r="G509" s="108">
        <v>727000</v>
      </c>
      <c r="H509" s="108">
        <v>484294</v>
      </c>
      <c r="I509" s="108">
        <v>0</v>
      </c>
      <c r="J509" s="108">
        <v>616590</v>
      </c>
      <c r="K509" s="36"/>
      <c r="L509" s="223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20"/>
        <v>10253207</v>
      </c>
      <c r="G510" s="108">
        <v>542500</v>
      </c>
      <c r="H510" s="108">
        <v>1443859</v>
      </c>
      <c r="I510" s="108">
        <v>285200</v>
      </c>
      <c r="J510" s="108">
        <v>7981648</v>
      </c>
      <c r="K510" s="36"/>
      <c r="L510" s="223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20"/>
        <v>506153</v>
      </c>
      <c r="G511" s="108">
        <v>650</v>
      </c>
      <c r="H511" s="108">
        <v>470899</v>
      </c>
      <c r="I511" s="108">
        <v>0</v>
      </c>
      <c r="J511" s="108">
        <v>34604</v>
      </c>
      <c r="K511" s="36"/>
      <c r="L511" s="223" t="s">
        <v>2343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20"/>
        <v>724009</v>
      </c>
      <c r="G512" s="108">
        <v>0</v>
      </c>
      <c r="H512" s="108">
        <v>724009</v>
      </c>
      <c r="I512" s="108">
        <v>0</v>
      </c>
      <c r="J512" s="108">
        <v>0</v>
      </c>
      <c r="K512" s="36"/>
      <c r="L512" s="223" t="s">
        <v>2348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20"/>
        <v>8333063</v>
      </c>
      <c r="G513" s="108">
        <v>315700</v>
      </c>
      <c r="H513" s="108">
        <v>1029505</v>
      </c>
      <c r="I513" s="108">
        <v>1462350</v>
      </c>
      <c r="J513" s="108">
        <v>5525508</v>
      </c>
      <c r="K513" s="36"/>
      <c r="L513" s="223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57378745</v>
      </c>
      <c r="G514" s="108">
        <v>231500</v>
      </c>
      <c r="H514" s="108">
        <v>2081698</v>
      </c>
      <c r="I514" s="108">
        <v>35149002</v>
      </c>
      <c r="J514" s="108">
        <v>19916545</v>
      </c>
      <c r="K514" s="36"/>
      <c r="L514" s="223" t="s">
        <v>2348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894535</v>
      </c>
      <c r="G515" s="108">
        <v>0</v>
      </c>
      <c r="H515" s="108">
        <v>841535</v>
      </c>
      <c r="I515" s="108">
        <v>0</v>
      </c>
      <c r="J515" s="108">
        <v>53000</v>
      </c>
      <c r="K515" s="36"/>
      <c r="L515" s="223" t="s">
        <v>2348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7541212</v>
      </c>
      <c r="G516" s="108">
        <v>541000</v>
      </c>
      <c r="H516" s="108">
        <v>2704939</v>
      </c>
      <c r="I516" s="108">
        <v>834068</v>
      </c>
      <c r="J516" s="108">
        <v>3461205</v>
      </c>
      <c r="K516" s="36"/>
      <c r="L516" s="223" t="s">
        <v>2343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299628</v>
      </c>
      <c r="G517" s="108">
        <v>0</v>
      </c>
      <c r="H517" s="108">
        <v>291968</v>
      </c>
      <c r="I517" s="108">
        <v>0</v>
      </c>
      <c r="J517" s="108">
        <v>7660</v>
      </c>
      <c r="K517" s="36"/>
      <c r="L517" s="223" t="s">
        <v>2343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3639753</v>
      </c>
      <c r="G518" s="108">
        <v>1043731</v>
      </c>
      <c r="H518" s="108">
        <v>2322060</v>
      </c>
      <c r="I518" s="108">
        <v>500</v>
      </c>
      <c r="J518" s="108">
        <v>273462</v>
      </c>
      <c r="K518" s="36"/>
      <c r="L518" s="223" t="s">
        <v>2343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183267</v>
      </c>
      <c r="G519" s="108">
        <v>0</v>
      </c>
      <c r="H519" s="108">
        <v>173067</v>
      </c>
      <c r="I519" s="108">
        <v>0</v>
      </c>
      <c r="J519" s="108">
        <v>10200</v>
      </c>
      <c r="K519" s="36"/>
      <c r="L519" s="223" t="s">
        <v>2343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3200</v>
      </c>
      <c r="G520" s="108">
        <v>3200</v>
      </c>
      <c r="H520" s="108">
        <v>0</v>
      </c>
      <c r="I520" s="108">
        <v>0</v>
      </c>
      <c r="J520" s="108">
        <v>0</v>
      </c>
      <c r="K520" s="36"/>
      <c r="L520" s="223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4497955</v>
      </c>
      <c r="G521" s="108">
        <v>3319601</v>
      </c>
      <c r="H521" s="108">
        <v>1018704</v>
      </c>
      <c r="I521" s="108">
        <v>5300</v>
      </c>
      <c r="J521" s="108">
        <v>154350</v>
      </c>
      <c r="K521" s="36"/>
      <c r="L521" s="223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389253</v>
      </c>
      <c r="G522" s="108">
        <v>0</v>
      </c>
      <c r="H522" s="108">
        <v>305051</v>
      </c>
      <c r="I522" s="108">
        <v>1100</v>
      </c>
      <c r="J522" s="108">
        <v>83102</v>
      </c>
      <c r="K522" s="36"/>
      <c r="L522" s="223" t="s">
        <v>2348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20"/>
        <v>68170</v>
      </c>
      <c r="G523" s="108">
        <v>0</v>
      </c>
      <c r="H523" s="108">
        <v>56170</v>
      </c>
      <c r="I523" s="108">
        <v>0</v>
      </c>
      <c r="J523" s="108">
        <v>12000</v>
      </c>
      <c r="K523" s="36"/>
      <c r="L523" s="223" t="s">
        <v>2348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1577854</v>
      </c>
      <c r="G524" s="108">
        <v>0</v>
      </c>
      <c r="H524" s="108">
        <v>1524853</v>
      </c>
      <c r="I524" s="108">
        <v>0</v>
      </c>
      <c r="J524" s="108">
        <v>53001</v>
      </c>
      <c r="K524" s="36"/>
      <c r="L524" s="223" t="s">
        <v>2343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35499</v>
      </c>
      <c r="G525" s="108">
        <v>0</v>
      </c>
      <c r="H525" s="108">
        <v>35149</v>
      </c>
      <c r="I525" s="108">
        <v>0</v>
      </c>
      <c r="J525" s="108">
        <v>350</v>
      </c>
      <c r="K525" s="36"/>
      <c r="L525" s="223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2555353</v>
      </c>
      <c r="G526" s="108">
        <v>237000</v>
      </c>
      <c r="H526" s="108">
        <v>355113</v>
      </c>
      <c r="I526" s="108">
        <v>0</v>
      </c>
      <c r="J526" s="108">
        <v>1963240</v>
      </c>
      <c r="K526" s="36"/>
      <c r="L526" s="223" t="s">
        <v>2348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277318</v>
      </c>
      <c r="G527" s="108">
        <v>108000</v>
      </c>
      <c r="H527" s="108">
        <v>169318</v>
      </c>
      <c r="I527" s="108">
        <v>0</v>
      </c>
      <c r="J527" s="108">
        <v>0</v>
      </c>
      <c r="K527" s="36"/>
      <c r="L527" s="223" t="s">
        <v>2348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754284</v>
      </c>
      <c r="G528" s="108">
        <v>50000</v>
      </c>
      <c r="H528" s="108">
        <v>671222</v>
      </c>
      <c r="I528" s="108">
        <v>0</v>
      </c>
      <c r="J528" s="108">
        <v>33062</v>
      </c>
      <c r="K528" s="36"/>
      <c r="L528" s="223" t="s">
        <v>2348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857980</v>
      </c>
      <c r="G529" s="108">
        <v>0</v>
      </c>
      <c r="H529" s="108">
        <v>563854</v>
      </c>
      <c r="I529" s="108">
        <v>0</v>
      </c>
      <c r="J529" s="108">
        <v>294126</v>
      </c>
      <c r="K529" s="36"/>
      <c r="L529" s="223" t="s">
        <v>2343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24" t="s">
        <v>9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51">G531+H531+I531+J531</f>
        <v>127916</v>
      </c>
      <c r="G531" s="108">
        <v>0</v>
      </c>
      <c r="H531" s="108">
        <v>120426</v>
      </c>
      <c r="I531" s="108">
        <v>1490</v>
      </c>
      <c r="J531" s="108">
        <v>6000</v>
      </c>
      <c r="K531" s="36"/>
      <c r="L531" s="223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188800</v>
      </c>
      <c r="G532" s="108">
        <v>0</v>
      </c>
      <c r="H532" s="108">
        <v>60700</v>
      </c>
      <c r="I532" s="108">
        <v>0</v>
      </c>
      <c r="J532" s="108">
        <v>128100</v>
      </c>
      <c r="K532" s="36"/>
      <c r="L532" s="223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364019</v>
      </c>
      <c r="G533" s="108">
        <v>15000</v>
      </c>
      <c r="H533" s="108">
        <v>311595</v>
      </c>
      <c r="I533" s="108">
        <v>1501</v>
      </c>
      <c r="J533" s="108">
        <v>35923</v>
      </c>
      <c r="K533" s="36"/>
      <c r="L533" s="223" t="s">
        <v>2343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1007783</v>
      </c>
      <c r="G534" s="108">
        <v>709600</v>
      </c>
      <c r="H534" s="108">
        <v>284083</v>
      </c>
      <c r="I534" s="108">
        <v>0</v>
      </c>
      <c r="J534" s="108">
        <v>14100</v>
      </c>
      <c r="K534" s="36"/>
      <c r="L534" s="223" t="s">
        <v>2348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374952</v>
      </c>
      <c r="G535" s="108">
        <v>0</v>
      </c>
      <c r="H535" s="108">
        <v>162121</v>
      </c>
      <c r="I535" s="108">
        <v>1000</v>
      </c>
      <c r="J535" s="108">
        <v>211831</v>
      </c>
      <c r="K535" s="36"/>
      <c r="L535" s="223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77653</v>
      </c>
      <c r="G536" s="108">
        <v>0</v>
      </c>
      <c r="H536" s="108">
        <v>67653</v>
      </c>
      <c r="I536" s="108">
        <v>9000</v>
      </c>
      <c r="J536" s="108">
        <v>1000</v>
      </c>
      <c r="K536" s="36"/>
      <c r="L536" s="223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479310</v>
      </c>
      <c r="G537" s="108">
        <v>198600</v>
      </c>
      <c r="H537" s="108">
        <v>132040</v>
      </c>
      <c r="I537" s="108">
        <v>124000</v>
      </c>
      <c r="J537" s="108">
        <v>24670</v>
      </c>
      <c r="K537" s="36"/>
      <c r="L537" s="223" t="s">
        <v>2343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89926</v>
      </c>
      <c r="G538" s="108">
        <v>0</v>
      </c>
      <c r="H538" s="108">
        <v>83150</v>
      </c>
      <c r="I538" s="108">
        <v>0</v>
      </c>
      <c r="J538" s="108">
        <v>6776</v>
      </c>
      <c r="K538" s="36"/>
      <c r="L538" s="223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230608</v>
      </c>
      <c r="G539" s="108">
        <v>0</v>
      </c>
      <c r="H539" s="108">
        <v>178727</v>
      </c>
      <c r="I539" s="108">
        <v>50000</v>
      </c>
      <c r="J539" s="108">
        <v>1881</v>
      </c>
      <c r="K539" s="36"/>
      <c r="L539" s="223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215470</v>
      </c>
      <c r="G540" s="108">
        <v>0</v>
      </c>
      <c r="H540" s="108">
        <v>206165</v>
      </c>
      <c r="I540" s="108">
        <v>5825</v>
      </c>
      <c r="J540" s="108">
        <v>3480</v>
      </c>
      <c r="K540" s="36"/>
      <c r="L540" s="223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42174</v>
      </c>
      <c r="G541" s="108">
        <v>0</v>
      </c>
      <c r="H541" s="108">
        <v>33974</v>
      </c>
      <c r="I541" s="108">
        <v>0</v>
      </c>
      <c r="J541" s="108">
        <v>8200</v>
      </c>
      <c r="K541" s="36"/>
      <c r="L541" s="223" t="s">
        <v>2339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284760</v>
      </c>
      <c r="G542" s="108">
        <v>0</v>
      </c>
      <c r="H542" s="108">
        <v>105860</v>
      </c>
      <c r="I542" s="108">
        <v>21100</v>
      </c>
      <c r="J542" s="108">
        <v>157800</v>
      </c>
      <c r="K542" s="36"/>
      <c r="L542" s="223" t="s">
        <v>2343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79806</v>
      </c>
      <c r="G543" s="108">
        <v>0</v>
      </c>
      <c r="H543" s="108">
        <v>79806</v>
      </c>
      <c r="I543" s="108">
        <v>0</v>
      </c>
      <c r="J543" s="108">
        <v>0</v>
      </c>
      <c r="K543" s="36"/>
      <c r="L543" s="223" t="s">
        <v>2343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242826</v>
      </c>
      <c r="G544" s="108">
        <v>7</v>
      </c>
      <c r="H544" s="108">
        <v>172990</v>
      </c>
      <c r="I544" s="108">
        <v>21000</v>
      </c>
      <c r="J544" s="108">
        <v>48829</v>
      </c>
      <c r="K544" s="36"/>
      <c r="L544" s="223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89589</v>
      </c>
      <c r="G545" s="108">
        <v>0</v>
      </c>
      <c r="H545" s="108">
        <v>70627</v>
      </c>
      <c r="I545" s="108">
        <v>1200</v>
      </c>
      <c r="J545" s="108">
        <v>17762</v>
      </c>
      <c r="K545" s="36"/>
      <c r="L545" s="223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65928</v>
      </c>
      <c r="G546" s="108">
        <v>0</v>
      </c>
      <c r="H546" s="108">
        <v>46878</v>
      </c>
      <c r="I546" s="108">
        <v>0</v>
      </c>
      <c r="J546" s="108">
        <v>19050</v>
      </c>
      <c r="K546" s="36"/>
      <c r="L546" s="223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3341103</v>
      </c>
      <c r="G547" s="108">
        <v>269300</v>
      </c>
      <c r="H547" s="108">
        <v>1222561</v>
      </c>
      <c r="I547" s="108">
        <v>0</v>
      </c>
      <c r="J547" s="108">
        <v>1849242</v>
      </c>
      <c r="K547" s="36"/>
      <c r="L547" s="223" t="s">
        <v>2348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146978</v>
      </c>
      <c r="G548" s="108">
        <v>0</v>
      </c>
      <c r="H548" s="108">
        <v>146978</v>
      </c>
      <c r="I548" s="108">
        <v>0</v>
      </c>
      <c r="J548" s="108">
        <v>0</v>
      </c>
      <c r="K548" s="36"/>
      <c r="L548" s="223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120722</v>
      </c>
      <c r="G549" s="108">
        <v>0</v>
      </c>
      <c r="H549" s="108">
        <v>83400</v>
      </c>
      <c r="I549" s="108">
        <v>17500</v>
      </c>
      <c r="J549" s="108">
        <v>19822</v>
      </c>
      <c r="K549" s="36"/>
      <c r="L549" s="223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6582</v>
      </c>
      <c r="G550" s="108">
        <v>0</v>
      </c>
      <c r="H550" s="108">
        <v>3482</v>
      </c>
      <c r="I550" s="108">
        <v>0</v>
      </c>
      <c r="J550" s="108">
        <v>3100</v>
      </c>
      <c r="K550" s="36"/>
      <c r="L550" s="223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904187</v>
      </c>
      <c r="G551" s="108">
        <v>0</v>
      </c>
      <c r="H551" s="108">
        <v>856568</v>
      </c>
      <c r="I551" s="108">
        <v>3815</v>
      </c>
      <c r="J551" s="108">
        <v>43804</v>
      </c>
      <c r="K551" s="36"/>
      <c r="L551" s="223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24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2" ref="F553:F559">G553+H553+I553+J553</f>
        <v>682597</v>
      </c>
      <c r="G553" s="108">
        <v>263680</v>
      </c>
      <c r="H553" s="108">
        <v>198033</v>
      </c>
      <c r="I553" s="108">
        <v>26500</v>
      </c>
      <c r="J553" s="108">
        <v>194384</v>
      </c>
      <c r="K553" s="36"/>
      <c r="L553" s="223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2"/>
        <v>1575460</v>
      </c>
      <c r="G554" s="108">
        <v>0</v>
      </c>
      <c r="H554" s="108">
        <v>1251031</v>
      </c>
      <c r="I554" s="108">
        <v>0</v>
      </c>
      <c r="J554" s="108">
        <v>324429</v>
      </c>
      <c r="K554" s="36"/>
      <c r="L554" s="223" t="s">
        <v>2343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2"/>
        <v>3397429</v>
      </c>
      <c r="G555" s="108">
        <v>0</v>
      </c>
      <c r="H555" s="108">
        <v>557029</v>
      </c>
      <c r="I555" s="108">
        <v>0</v>
      </c>
      <c r="J555" s="108">
        <v>2840400</v>
      </c>
      <c r="K555" s="36"/>
      <c r="L555" s="223" t="s">
        <v>2348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2"/>
        <v>3384009</v>
      </c>
      <c r="G556" s="108">
        <v>154324</v>
      </c>
      <c r="H556" s="108">
        <v>2425231</v>
      </c>
      <c r="I556" s="108">
        <v>0</v>
      </c>
      <c r="J556" s="108">
        <v>804454</v>
      </c>
      <c r="K556" s="36"/>
      <c r="L556" s="223" t="s">
        <v>2343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2"/>
        <v>4796605</v>
      </c>
      <c r="G557" s="108">
        <v>752005</v>
      </c>
      <c r="H557" s="108">
        <v>1473207</v>
      </c>
      <c r="I557" s="108">
        <v>594800</v>
      </c>
      <c r="J557" s="108">
        <v>1976593</v>
      </c>
      <c r="K557" s="36"/>
      <c r="L557" s="223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2"/>
        <v>1321619</v>
      </c>
      <c r="G558" s="108">
        <v>295700</v>
      </c>
      <c r="H558" s="108">
        <v>711564</v>
      </c>
      <c r="I558" s="108">
        <v>0</v>
      </c>
      <c r="J558" s="108">
        <v>314355</v>
      </c>
      <c r="K558" s="36"/>
      <c r="L558" s="223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2"/>
        <v>368701</v>
      </c>
      <c r="G559" s="108">
        <v>0</v>
      </c>
      <c r="H559" s="108">
        <v>287501</v>
      </c>
      <c r="I559" s="108">
        <v>0</v>
      </c>
      <c r="J559" s="108">
        <v>81200</v>
      </c>
      <c r="K559" s="36"/>
      <c r="L559" s="223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224" t="s">
        <v>9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3" ref="F561:F573">G561+H561+I561+J561</f>
        <v>605742</v>
      </c>
      <c r="G561" s="108">
        <v>0</v>
      </c>
      <c r="H561" s="108">
        <v>560509</v>
      </c>
      <c r="I561" s="108">
        <v>0</v>
      </c>
      <c r="J561" s="108">
        <v>45233</v>
      </c>
      <c r="K561" s="36"/>
      <c r="L561" s="223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3"/>
        <v>4325597</v>
      </c>
      <c r="G562" s="108">
        <v>0</v>
      </c>
      <c r="H562" s="108">
        <v>557345</v>
      </c>
      <c r="I562" s="108">
        <v>0</v>
      </c>
      <c r="J562" s="108">
        <v>3768252</v>
      </c>
      <c r="K562" s="36"/>
      <c r="L562" s="223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3"/>
        <v>2233830</v>
      </c>
      <c r="G563" s="108">
        <v>1489000</v>
      </c>
      <c r="H563" s="108">
        <v>607717</v>
      </c>
      <c r="I563" s="108">
        <v>0</v>
      </c>
      <c r="J563" s="108">
        <v>137113</v>
      </c>
      <c r="K563" s="36"/>
      <c r="L563" s="223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3"/>
        <v>9419356</v>
      </c>
      <c r="G564" s="108">
        <v>0</v>
      </c>
      <c r="H564" s="108">
        <v>2357584</v>
      </c>
      <c r="I564" s="108">
        <v>8500</v>
      </c>
      <c r="J564" s="108">
        <v>7053272</v>
      </c>
      <c r="K564" s="36"/>
      <c r="L564" s="223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3"/>
        <v>21004618</v>
      </c>
      <c r="G565" s="108">
        <v>0</v>
      </c>
      <c r="H565" s="108">
        <v>2943203</v>
      </c>
      <c r="I565" s="108">
        <v>17300525</v>
      </c>
      <c r="J565" s="108">
        <v>760890</v>
      </c>
      <c r="K565" s="36"/>
      <c r="L565" s="223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3"/>
        <v>1726465</v>
      </c>
      <c r="G566" s="108">
        <v>466840</v>
      </c>
      <c r="H566" s="108">
        <v>634769</v>
      </c>
      <c r="I566" s="108">
        <v>0</v>
      </c>
      <c r="J566" s="108">
        <v>624856</v>
      </c>
      <c r="K566" s="36"/>
      <c r="L566" s="223" t="s">
        <v>2348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3"/>
        <v>1786124</v>
      </c>
      <c r="G567" s="108">
        <v>0</v>
      </c>
      <c r="H567" s="108">
        <v>403273</v>
      </c>
      <c r="I567" s="108">
        <v>0</v>
      </c>
      <c r="J567" s="108">
        <v>1382851</v>
      </c>
      <c r="K567" s="36"/>
      <c r="L567" s="223" t="s">
        <v>2348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3"/>
        <v>339767</v>
      </c>
      <c r="G568" s="108">
        <v>0</v>
      </c>
      <c r="H568" s="108">
        <v>213243</v>
      </c>
      <c r="I568" s="108">
        <v>0</v>
      </c>
      <c r="J568" s="108">
        <v>126524</v>
      </c>
      <c r="K568" s="36"/>
      <c r="L568" s="223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3"/>
        <v>3174895</v>
      </c>
      <c r="G569" s="108">
        <v>607900</v>
      </c>
      <c r="H569" s="108">
        <v>1422823</v>
      </c>
      <c r="I569" s="108">
        <v>55500</v>
      </c>
      <c r="J569" s="108">
        <v>1088672</v>
      </c>
      <c r="K569" s="36"/>
      <c r="L569" s="223" t="s">
        <v>2348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3"/>
        <v>4732554</v>
      </c>
      <c r="G570" s="108">
        <v>254000</v>
      </c>
      <c r="H570" s="108">
        <v>833386</v>
      </c>
      <c r="I570" s="108">
        <v>95400</v>
      </c>
      <c r="J570" s="108">
        <v>3549768</v>
      </c>
      <c r="K570" s="36"/>
      <c r="L570" s="223" t="s">
        <v>2348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3"/>
        <v>11189530</v>
      </c>
      <c r="G571" s="108">
        <v>2502802</v>
      </c>
      <c r="H571" s="108">
        <v>4356866</v>
      </c>
      <c r="I571" s="108">
        <v>0</v>
      </c>
      <c r="J571" s="108">
        <v>4329862</v>
      </c>
      <c r="K571" s="36"/>
      <c r="L571" s="223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3"/>
        <v>2147498</v>
      </c>
      <c r="G572" s="108">
        <v>43800</v>
      </c>
      <c r="H572" s="108">
        <v>1224075</v>
      </c>
      <c r="I572" s="108">
        <v>523178</v>
      </c>
      <c r="J572" s="108">
        <v>356445</v>
      </c>
      <c r="K572" s="36"/>
      <c r="L572" s="223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3"/>
        <v>4733269</v>
      </c>
      <c r="G573" s="108">
        <v>2056800</v>
      </c>
      <c r="H573" s="108">
        <v>2108462</v>
      </c>
      <c r="I573" s="108">
        <v>82300</v>
      </c>
      <c r="J573" s="108">
        <v>485707</v>
      </c>
      <c r="K573" s="36"/>
      <c r="L573" s="223" t="s">
        <v>2348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24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4" ref="F575:F591">G575+H575+I575+J575</f>
        <v>690688</v>
      </c>
      <c r="G575" s="108">
        <v>454980</v>
      </c>
      <c r="H575" s="108">
        <v>227463</v>
      </c>
      <c r="I575" s="108">
        <v>0</v>
      </c>
      <c r="J575" s="108">
        <v>8245</v>
      </c>
      <c r="K575" s="36"/>
      <c r="L575" s="223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4"/>
        <v>18630</v>
      </c>
      <c r="G576" s="108">
        <v>0</v>
      </c>
      <c r="H576" s="108">
        <v>18630</v>
      </c>
      <c r="I576" s="108">
        <v>0</v>
      </c>
      <c r="J576" s="108">
        <v>0</v>
      </c>
      <c r="K576" s="36"/>
      <c r="L576" s="223" t="s">
        <v>2348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4"/>
        <v>70642</v>
      </c>
      <c r="G577" s="108">
        <v>0</v>
      </c>
      <c r="H577" s="108">
        <v>42142</v>
      </c>
      <c r="I577" s="108">
        <v>0</v>
      </c>
      <c r="J577" s="108">
        <v>28500</v>
      </c>
      <c r="K577" s="36"/>
      <c r="L577" s="223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4"/>
        <v>1082071</v>
      </c>
      <c r="G578" s="108">
        <v>0</v>
      </c>
      <c r="H578" s="108">
        <v>125933</v>
      </c>
      <c r="I578" s="108">
        <v>16100</v>
      </c>
      <c r="J578" s="108">
        <v>940038</v>
      </c>
      <c r="K578" s="36"/>
      <c r="L578" s="223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4"/>
        <v>89137</v>
      </c>
      <c r="G579" s="108">
        <v>0</v>
      </c>
      <c r="H579" s="108">
        <v>34282</v>
      </c>
      <c r="I579" s="108">
        <v>39500</v>
      </c>
      <c r="J579" s="108">
        <v>15355</v>
      </c>
      <c r="K579" s="36"/>
      <c r="L579" s="223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4"/>
        <v>42950</v>
      </c>
      <c r="G580" s="108">
        <v>0</v>
      </c>
      <c r="H580" s="108">
        <v>42950</v>
      </c>
      <c r="I580" s="108">
        <v>0</v>
      </c>
      <c r="J580" s="108">
        <v>0</v>
      </c>
      <c r="K580" s="36"/>
      <c r="L580" s="223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4"/>
        <v>138362</v>
      </c>
      <c r="G581" s="108">
        <v>0</v>
      </c>
      <c r="H581" s="108">
        <v>72920</v>
      </c>
      <c r="I581" s="108">
        <v>5300</v>
      </c>
      <c r="J581" s="108">
        <v>60142</v>
      </c>
      <c r="K581" s="36"/>
      <c r="L581" s="223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4"/>
        <v>112765</v>
      </c>
      <c r="G582" s="108">
        <v>0</v>
      </c>
      <c r="H582" s="108">
        <v>8944</v>
      </c>
      <c r="I582" s="108">
        <v>0</v>
      </c>
      <c r="J582" s="108">
        <v>103821</v>
      </c>
      <c r="K582" s="36"/>
      <c r="L582" s="223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4"/>
        <v>56249</v>
      </c>
      <c r="G583" s="108">
        <v>1800</v>
      </c>
      <c r="H583" s="108">
        <v>30949</v>
      </c>
      <c r="I583" s="108">
        <v>0</v>
      </c>
      <c r="J583" s="108">
        <v>23500</v>
      </c>
      <c r="K583" s="36"/>
      <c r="L583" s="223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4"/>
        <v>312213</v>
      </c>
      <c r="G584" s="108">
        <v>0</v>
      </c>
      <c r="H584" s="108">
        <v>149700</v>
      </c>
      <c r="I584" s="108">
        <v>91327</v>
      </c>
      <c r="J584" s="108">
        <v>71186</v>
      </c>
      <c r="K584" s="36"/>
      <c r="L584" s="223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4"/>
        <v>257406</v>
      </c>
      <c r="G585" s="108">
        <v>0</v>
      </c>
      <c r="H585" s="108">
        <v>216919</v>
      </c>
      <c r="I585" s="108">
        <v>25200</v>
      </c>
      <c r="J585" s="108">
        <v>15287</v>
      </c>
      <c r="K585" s="36"/>
      <c r="L585" s="223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4"/>
        <v>100641</v>
      </c>
      <c r="G586" s="108">
        <v>0</v>
      </c>
      <c r="H586" s="108">
        <v>92975</v>
      </c>
      <c r="I586" s="108">
        <v>0</v>
      </c>
      <c r="J586" s="108">
        <v>7666</v>
      </c>
      <c r="K586" s="36"/>
      <c r="L586" s="223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4"/>
        <v>93138</v>
      </c>
      <c r="G587" s="108">
        <v>0</v>
      </c>
      <c r="H587" s="108">
        <v>62588</v>
      </c>
      <c r="I587" s="108">
        <v>30550</v>
      </c>
      <c r="J587" s="108">
        <v>0</v>
      </c>
      <c r="K587" s="36"/>
      <c r="L587" s="223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4"/>
        <v>48557</v>
      </c>
      <c r="G588" s="108">
        <v>0</v>
      </c>
      <c r="H588" s="108">
        <v>48557</v>
      </c>
      <c r="I588" s="108">
        <v>0</v>
      </c>
      <c r="J588" s="108">
        <v>0</v>
      </c>
      <c r="K588" s="36"/>
      <c r="L588" s="223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4"/>
        <v>616203</v>
      </c>
      <c r="G589" s="108">
        <v>0</v>
      </c>
      <c r="H589" s="108">
        <v>330620</v>
      </c>
      <c r="I589" s="108">
        <v>0</v>
      </c>
      <c r="J589" s="108">
        <v>285583</v>
      </c>
      <c r="K589" s="63"/>
      <c r="L589" s="223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4"/>
        <v>462249</v>
      </c>
      <c r="G590" s="108">
        <v>0</v>
      </c>
      <c r="H590" s="108">
        <v>462249</v>
      </c>
      <c r="I590" s="108">
        <v>0</v>
      </c>
      <c r="J590" s="108">
        <v>0</v>
      </c>
      <c r="K590" s="36"/>
      <c r="L590" s="223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4"/>
        <v>53517</v>
      </c>
      <c r="G591" s="108">
        <v>0</v>
      </c>
      <c r="H591" s="108">
        <v>18160</v>
      </c>
      <c r="I591" s="108">
        <v>3000</v>
      </c>
      <c r="J591" s="108">
        <v>32357</v>
      </c>
      <c r="K591" s="36"/>
      <c r="L591" s="223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2340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5" ref="F593:F598">G593+H593+I593+J593</f>
        <v>1399202</v>
      </c>
      <c r="G593" s="108">
        <v>0</v>
      </c>
      <c r="H593" s="108">
        <v>259732</v>
      </c>
      <c r="I593" s="108">
        <v>0</v>
      </c>
      <c r="J593" s="108">
        <v>1139470</v>
      </c>
      <c r="K593" s="36"/>
      <c r="L593" s="223" t="s">
        <v>2348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5"/>
        <v>290525</v>
      </c>
      <c r="G594" s="108">
        <v>0</v>
      </c>
      <c r="H594" s="108">
        <v>40523</v>
      </c>
      <c r="I594" s="108">
        <v>0</v>
      </c>
      <c r="J594" s="108">
        <v>250002</v>
      </c>
      <c r="K594" s="36"/>
      <c r="L594" s="223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5"/>
        <v>1062605</v>
      </c>
      <c r="G595" s="108">
        <v>0</v>
      </c>
      <c r="H595" s="108">
        <v>39437</v>
      </c>
      <c r="I595" s="108">
        <v>848350</v>
      </c>
      <c r="J595" s="108">
        <v>174818</v>
      </c>
      <c r="K595" s="36"/>
      <c r="L595" s="223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5"/>
        <v>516684</v>
      </c>
      <c r="G596" s="108">
        <v>64200</v>
      </c>
      <c r="H596" s="108">
        <v>129841</v>
      </c>
      <c r="I596" s="108">
        <v>36171</v>
      </c>
      <c r="J596" s="108">
        <v>286472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5"/>
        <v>1336355</v>
      </c>
      <c r="G597" s="108">
        <v>0</v>
      </c>
      <c r="H597" s="108">
        <v>142361</v>
      </c>
      <c r="I597" s="108">
        <v>0</v>
      </c>
      <c r="J597" s="108">
        <v>1193994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5"/>
        <v>37330985</v>
      </c>
      <c r="G598" s="108">
        <v>0</v>
      </c>
      <c r="H598" s="108">
        <v>0</v>
      </c>
      <c r="I598" s="108">
        <v>36272684</v>
      </c>
      <c r="J598" s="108">
        <v>1058301</v>
      </c>
      <c r="K598" s="36"/>
      <c r="L598" s="223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2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75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151256</v>
      </c>
      <c r="E6" s="100">
        <v>1</v>
      </c>
      <c r="F6" s="100">
        <v>151255</v>
      </c>
      <c r="H6" s="98" t="s">
        <v>257</v>
      </c>
      <c r="I6" s="99" t="s">
        <v>1739</v>
      </c>
      <c r="J6" s="100">
        <v>315000</v>
      </c>
      <c r="K6" s="100">
        <f>L6+M6</f>
        <v>16500</v>
      </c>
      <c r="L6" s="79"/>
      <c r="M6" s="100">
        <v>16500</v>
      </c>
      <c r="O6" s="98" t="s">
        <v>257</v>
      </c>
      <c r="P6" s="99" t="s">
        <v>1739</v>
      </c>
      <c r="Q6" s="100">
        <v>294401</v>
      </c>
      <c r="R6" s="46">
        <f>S6+T6</f>
        <v>1511594</v>
      </c>
      <c r="S6" s="100">
        <v>381</v>
      </c>
      <c r="T6" s="100">
        <v>1511213</v>
      </c>
      <c r="V6" s="98" t="s">
        <v>257</v>
      </c>
      <c r="W6" s="99" t="s">
        <v>1739</v>
      </c>
      <c r="X6" s="100">
        <v>1085275</v>
      </c>
      <c r="Y6" s="100">
        <f>Z6+AA6</f>
        <v>160967</v>
      </c>
      <c r="Z6" s="79"/>
      <c r="AA6" s="100">
        <v>160967</v>
      </c>
    </row>
    <row r="7" spans="1:27" ht="15">
      <c r="A7" s="98" t="s">
        <v>260</v>
      </c>
      <c r="B7" s="99" t="s">
        <v>2250</v>
      </c>
      <c r="C7" s="100">
        <v>56030000</v>
      </c>
      <c r="D7" s="46">
        <f aca="true" t="shared" si="0" ref="D7:D70">E7+F7</f>
        <v>0</v>
      </c>
      <c r="E7" s="79"/>
      <c r="F7" s="79"/>
      <c r="H7" s="98" t="s">
        <v>260</v>
      </c>
      <c r="I7" s="99" t="s">
        <v>2250</v>
      </c>
      <c r="J7" s="100">
        <v>3000</v>
      </c>
      <c r="K7" s="100">
        <f aca="true" t="shared" si="1" ref="K7:K70">L7+M7</f>
        <v>166370</v>
      </c>
      <c r="L7" s="79"/>
      <c r="M7" s="100">
        <v>166370</v>
      </c>
      <c r="O7" s="98" t="s">
        <v>260</v>
      </c>
      <c r="P7" s="99" t="s">
        <v>2250</v>
      </c>
      <c r="Q7" s="100">
        <v>57152060</v>
      </c>
      <c r="R7" s="46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663216</v>
      </c>
      <c r="Y7" s="100">
        <f aca="true" t="shared" si="3" ref="Y7:Y70">Z7+AA7</f>
        <v>20142790</v>
      </c>
      <c r="Z7" s="100">
        <v>20400</v>
      </c>
      <c r="AA7" s="100">
        <v>20122390</v>
      </c>
    </row>
    <row r="8" spans="1:27" ht="15">
      <c r="A8" s="98" t="s">
        <v>263</v>
      </c>
      <c r="B8" s="99" t="s">
        <v>1740</v>
      </c>
      <c r="C8" s="100">
        <v>265500</v>
      </c>
      <c r="D8" s="46">
        <f t="shared" si="0"/>
        <v>766890</v>
      </c>
      <c r="E8" s="100">
        <v>45300</v>
      </c>
      <c r="F8" s="100">
        <v>721590</v>
      </c>
      <c r="H8" s="98" t="s">
        <v>263</v>
      </c>
      <c r="I8" s="99" t="s">
        <v>1740</v>
      </c>
      <c r="J8" s="100">
        <v>100000</v>
      </c>
      <c r="K8" s="100">
        <f t="shared" si="1"/>
        <v>68120</v>
      </c>
      <c r="L8" s="79"/>
      <c r="M8" s="100">
        <v>68120</v>
      </c>
      <c r="O8" s="98" t="s">
        <v>263</v>
      </c>
      <c r="P8" s="99" t="s">
        <v>1740</v>
      </c>
      <c r="Q8" s="100">
        <v>3717650</v>
      </c>
      <c r="R8" s="46">
        <f t="shared" si="2"/>
        <v>6520745</v>
      </c>
      <c r="S8" s="100">
        <v>1317259</v>
      </c>
      <c r="T8" s="100">
        <v>5203486</v>
      </c>
      <c r="V8" s="98" t="s">
        <v>263</v>
      </c>
      <c r="W8" s="99" t="s">
        <v>1740</v>
      </c>
      <c r="X8" s="100">
        <v>100000</v>
      </c>
      <c r="Y8" s="100">
        <f t="shared" si="3"/>
        <v>337801</v>
      </c>
      <c r="Z8" s="79"/>
      <c r="AA8" s="100">
        <v>337801</v>
      </c>
    </row>
    <row r="9" spans="1:27" ht="15">
      <c r="A9" s="98" t="s">
        <v>266</v>
      </c>
      <c r="B9" s="99" t="s">
        <v>2315</v>
      </c>
      <c r="C9" s="100">
        <v>1300</v>
      </c>
      <c r="D9" s="46">
        <f t="shared" si="0"/>
        <v>57989</v>
      </c>
      <c r="E9" s="79"/>
      <c r="F9" s="100">
        <v>57989</v>
      </c>
      <c r="H9" s="98" t="s">
        <v>266</v>
      </c>
      <c r="I9" s="99" t="s">
        <v>2315</v>
      </c>
      <c r="J9" s="79"/>
      <c r="K9" s="100">
        <f t="shared" si="1"/>
        <v>100</v>
      </c>
      <c r="L9" s="79"/>
      <c r="M9" s="100">
        <v>100</v>
      </c>
      <c r="O9" s="98" t="s">
        <v>266</v>
      </c>
      <c r="P9" s="99" t="s">
        <v>2315</v>
      </c>
      <c r="Q9" s="100">
        <v>183800</v>
      </c>
      <c r="R9" s="46">
        <f t="shared" si="2"/>
        <v>857625</v>
      </c>
      <c r="S9" s="100">
        <v>102000</v>
      </c>
      <c r="T9" s="100">
        <v>755625</v>
      </c>
      <c r="V9" s="98" t="s">
        <v>266</v>
      </c>
      <c r="W9" s="99" t="s">
        <v>2315</v>
      </c>
      <c r="X9" s="79"/>
      <c r="Y9" s="100">
        <f t="shared" si="3"/>
        <v>217688</v>
      </c>
      <c r="Z9" s="79"/>
      <c r="AA9" s="100">
        <v>217688</v>
      </c>
    </row>
    <row r="10" spans="1:27" ht="15">
      <c r="A10" s="98" t="s">
        <v>269</v>
      </c>
      <c r="B10" s="99" t="s">
        <v>1741</v>
      </c>
      <c r="C10" s="100">
        <v>500</v>
      </c>
      <c r="D10" s="46">
        <f t="shared" si="0"/>
        <v>95852</v>
      </c>
      <c r="E10" s="100">
        <v>10500</v>
      </c>
      <c r="F10" s="100">
        <v>85352</v>
      </c>
      <c r="H10" s="98" t="s">
        <v>269</v>
      </c>
      <c r="I10" s="99" t="s">
        <v>1741</v>
      </c>
      <c r="J10" s="100">
        <v>6500</v>
      </c>
      <c r="K10" s="100">
        <f t="shared" si="1"/>
        <v>105746</v>
      </c>
      <c r="L10" s="100">
        <v>1</v>
      </c>
      <c r="M10" s="100">
        <v>105745</v>
      </c>
      <c r="O10" s="98" t="s">
        <v>269</v>
      </c>
      <c r="P10" s="99" t="s">
        <v>1741</v>
      </c>
      <c r="Q10" s="100">
        <v>279150</v>
      </c>
      <c r="R10" s="46">
        <f t="shared" si="2"/>
        <v>945172</v>
      </c>
      <c r="S10" s="100">
        <v>125850</v>
      </c>
      <c r="T10" s="100">
        <v>819322</v>
      </c>
      <c r="V10" s="98" t="s">
        <v>269</v>
      </c>
      <c r="W10" s="99" t="s">
        <v>1741</v>
      </c>
      <c r="X10" s="100">
        <v>346675</v>
      </c>
      <c r="Y10" s="100">
        <f t="shared" si="3"/>
        <v>11880305</v>
      </c>
      <c r="Z10" s="100">
        <v>8760751</v>
      </c>
      <c r="AA10" s="100">
        <v>3119554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300</v>
      </c>
      <c r="E11" s="79"/>
      <c r="F11" s="100">
        <v>300</v>
      </c>
      <c r="H11" s="98" t="s">
        <v>275</v>
      </c>
      <c r="I11" s="99" t="s">
        <v>1742</v>
      </c>
      <c r="J11" s="79"/>
      <c r="K11" s="100">
        <f t="shared" si="1"/>
        <v>87500</v>
      </c>
      <c r="L11" s="79"/>
      <c r="M11" s="100">
        <v>87500</v>
      </c>
      <c r="O11" s="98" t="s">
        <v>272</v>
      </c>
      <c r="P11" s="99" t="s">
        <v>2322</v>
      </c>
      <c r="Q11" s="100">
        <v>3500</v>
      </c>
      <c r="R11" s="46">
        <f t="shared" si="2"/>
        <v>93700</v>
      </c>
      <c r="S11" s="79"/>
      <c r="T11" s="100">
        <v>93700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102270</v>
      </c>
      <c r="E12" s="79"/>
      <c r="F12" s="100">
        <v>102270</v>
      </c>
      <c r="H12" s="98" t="s">
        <v>278</v>
      </c>
      <c r="I12" s="99" t="s">
        <v>1743</v>
      </c>
      <c r="J12" s="100">
        <v>401000</v>
      </c>
      <c r="K12" s="100">
        <f t="shared" si="1"/>
        <v>272640</v>
      </c>
      <c r="L12" s="79"/>
      <c r="M12" s="100">
        <v>272640</v>
      </c>
      <c r="O12" s="98" t="s">
        <v>275</v>
      </c>
      <c r="P12" s="99" t="s">
        <v>1742</v>
      </c>
      <c r="Q12" s="100">
        <v>94200</v>
      </c>
      <c r="R12" s="46">
        <f t="shared" si="2"/>
        <v>641478</v>
      </c>
      <c r="S12" s="79"/>
      <c r="T12" s="100">
        <v>641478</v>
      </c>
      <c r="V12" s="98" t="s">
        <v>275</v>
      </c>
      <c r="W12" s="99" t="s">
        <v>1742</v>
      </c>
      <c r="X12" s="100">
        <v>29000</v>
      </c>
      <c r="Y12" s="100">
        <f t="shared" si="3"/>
        <v>636845</v>
      </c>
      <c r="Z12" s="79"/>
      <c r="AA12" s="100">
        <v>636845</v>
      </c>
    </row>
    <row r="13" spans="1:27" ht="15">
      <c r="A13" s="98" t="s">
        <v>278</v>
      </c>
      <c r="B13" s="99" t="s">
        <v>1743</v>
      </c>
      <c r="C13" s="100">
        <v>1695322</v>
      </c>
      <c r="D13" s="46">
        <f t="shared" si="0"/>
        <v>1040168</v>
      </c>
      <c r="E13" s="100">
        <v>1100</v>
      </c>
      <c r="F13" s="100">
        <v>1039068</v>
      </c>
      <c r="H13" s="98" t="s">
        <v>281</v>
      </c>
      <c r="I13" s="99" t="s">
        <v>1744</v>
      </c>
      <c r="J13" s="79"/>
      <c r="K13" s="100">
        <f t="shared" si="1"/>
        <v>5950</v>
      </c>
      <c r="L13" s="79"/>
      <c r="M13" s="100">
        <v>5950</v>
      </c>
      <c r="O13" s="98" t="s">
        <v>278</v>
      </c>
      <c r="P13" s="99" t="s">
        <v>1743</v>
      </c>
      <c r="Q13" s="100">
        <v>11683189</v>
      </c>
      <c r="R13" s="46">
        <f t="shared" si="2"/>
        <v>8942170</v>
      </c>
      <c r="S13" s="100">
        <v>110005</v>
      </c>
      <c r="T13" s="100">
        <v>8832165</v>
      </c>
      <c r="V13" s="98" t="s">
        <v>278</v>
      </c>
      <c r="W13" s="99" t="s">
        <v>1743</v>
      </c>
      <c r="X13" s="100">
        <v>5765944</v>
      </c>
      <c r="Y13" s="100">
        <f t="shared" si="3"/>
        <v>5015980</v>
      </c>
      <c r="Z13" s="100">
        <v>9500</v>
      </c>
      <c r="AA13" s="100">
        <v>5006480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36120</v>
      </c>
      <c r="E14" s="79"/>
      <c r="F14" s="100">
        <v>36120</v>
      </c>
      <c r="H14" s="98" t="s">
        <v>284</v>
      </c>
      <c r="I14" s="99" t="s">
        <v>1745</v>
      </c>
      <c r="J14" s="79"/>
      <c r="K14" s="100">
        <f t="shared" si="1"/>
        <v>28566</v>
      </c>
      <c r="L14" s="100">
        <v>250</v>
      </c>
      <c r="M14" s="100">
        <v>28316</v>
      </c>
      <c r="O14" s="98" t="s">
        <v>281</v>
      </c>
      <c r="P14" s="99" t="s">
        <v>1744</v>
      </c>
      <c r="Q14" s="100">
        <v>33600</v>
      </c>
      <c r="R14" s="46">
        <f t="shared" si="2"/>
        <v>538951</v>
      </c>
      <c r="S14" s="79"/>
      <c r="T14" s="100">
        <v>538951</v>
      </c>
      <c r="V14" s="98" t="s">
        <v>281</v>
      </c>
      <c r="W14" s="99" t="s">
        <v>1744</v>
      </c>
      <c r="X14" s="100">
        <v>86908</v>
      </c>
      <c r="Y14" s="100">
        <f t="shared" si="3"/>
        <v>358010</v>
      </c>
      <c r="Z14" s="79"/>
      <c r="AA14" s="100">
        <v>358010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23000</v>
      </c>
      <c r="E15" s="100">
        <v>20000</v>
      </c>
      <c r="F15" s="100">
        <v>3000</v>
      </c>
      <c r="H15" s="98" t="s">
        <v>287</v>
      </c>
      <c r="I15" s="99" t="s">
        <v>1746</v>
      </c>
      <c r="J15" s="100">
        <v>3000</v>
      </c>
      <c r="K15" s="100">
        <f t="shared" si="1"/>
        <v>19300</v>
      </c>
      <c r="L15" s="79"/>
      <c r="M15" s="100">
        <v>19300</v>
      </c>
      <c r="O15" s="98" t="s">
        <v>284</v>
      </c>
      <c r="P15" s="99" t="s">
        <v>1745</v>
      </c>
      <c r="Q15" s="79"/>
      <c r="R15" s="46">
        <f t="shared" si="2"/>
        <v>94893</v>
      </c>
      <c r="S15" s="100">
        <v>20000</v>
      </c>
      <c r="T15" s="100">
        <v>74893</v>
      </c>
      <c r="V15" s="98" t="s">
        <v>284</v>
      </c>
      <c r="W15" s="99" t="s">
        <v>1745</v>
      </c>
      <c r="X15" s="100">
        <v>140000</v>
      </c>
      <c r="Y15" s="100">
        <f t="shared" si="3"/>
        <v>2095665</v>
      </c>
      <c r="Z15" s="100">
        <v>199250</v>
      </c>
      <c r="AA15" s="100">
        <v>1896415</v>
      </c>
    </row>
    <row r="16" spans="1:27" ht="15">
      <c r="A16" s="98" t="s">
        <v>287</v>
      </c>
      <c r="B16" s="99" t="s">
        <v>1746</v>
      </c>
      <c r="C16" s="100">
        <v>872900</v>
      </c>
      <c r="D16" s="46">
        <f t="shared" si="0"/>
        <v>727729</v>
      </c>
      <c r="E16" s="100">
        <v>28100</v>
      </c>
      <c r="F16" s="100">
        <v>699629</v>
      </c>
      <c r="H16" s="98" t="s">
        <v>290</v>
      </c>
      <c r="I16" s="99" t="s">
        <v>1747</v>
      </c>
      <c r="J16" s="100">
        <v>95899</v>
      </c>
      <c r="K16" s="100">
        <f t="shared" si="1"/>
        <v>2241687</v>
      </c>
      <c r="L16" s="79"/>
      <c r="M16" s="100">
        <v>2241687</v>
      </c>
      <c r="O16" s="98" t="s">
        <v>287</v>
      </c>
      <c r="P16" s="99" t="s">
        <v>1746</v>
      </c>
      <c r="Q16" s="100">
        <v>2149500</v>
      </c>
      <c r="R16" s="46">
        <f t="shared" si="2"/>
        <v>6198701</v>
      </c>
      <c r="S16" s="100">
        <v>573334</v>
      </c>
      <c r="T16" s="100">
        <v>5625367</v>
      </c>
      <c r="V16" s="98" t="s">
        <v>287</v>
      </c>
      <c r="W16" s="99" t="s">
        <v>1746</v>
      </c>
      <c r="X16" s="100">
        <v>11042693</v>
      </c>
      <c r="Y16" s="100">
        <f t="shared" si="3"/>
        <v>4743574</v>
      </c>
      <c r="Z16" s="100">
        <v>318000</v>
      </c>
      <c r="AA16" s="100">
        <v>4425574</v>
      </c>
    </row>
    <row r="17" spans="1:27" ht="15">
      <c r="A17" s="98" t="s">
        <v>290</v>
      </c>
      <c r="B17" s="99" t="s">
        <v>1747</v>
      </c>
      <c r="C17" s="100">
        <v>710750</v>
      </c>
      <c r="D17" s="46">
        <f t="shared" si="0"/>
        <v>619546</v>
      </c>
      <c r="E17" s="100">
        <v>227001</v>
      </c>
      <c r="F17" s="100">
        <v>392545</v>
      </c>
      <c r="H17" s="98" t="s">
        <v>293</v>
      </c>
      <c r="I17" s="99" t="s">
        <v>1748</v>
      </c>
      <c r="J17" s="100">
        <v>91000</v>
      </c>
      <c r="K17" s="100">
        <f t="shared" si="1"/>
        <v>1383110</v>
      </c>
      <c r="L17" s="79"/>
      <c r="M17" s="100">
        <v>1383110</v>
      </c>
      <c r="O17" s="98" t="s">
        <v>290</v>
      </c>
      <c r="P17" s="99" t="s">
        <v>1747</v>
      </c>
      <c r="Q17" s="100">
        <v>2182115</v>
      </c>
      <c r="R17" s="46">
        <f t="shared" si="2"/>
        <v>4487115</v>
      </c>
      <c r="S17" s="100">
        <v>544255</v>
      </c>
      <c r="T17" s="100">
        <v>3942860</v>
      </c>
      <c r="V17" s="98" t="s">
        <v>290</v>
      </c>
      <c r="W17" s="99" t="s">
        <v>1747</v>
      </c>
      <c r="X17" s="100">
        <v>1116784</v>
      </c>
      <c r="Y17" s="100">
        <f t="shared" si="3"/>
        <v>7918122</v>
      </c>
      <c r="Z17" s="79"/>
      <c r="AA17" s="100">
        <v>7918122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319316</v>
      </c>
      <c r="E18" s="79"/>
      <c r="F18" s="100">
        <v>319316</v>
      </c>
      <c r="H18" s="98" t="s">
        <v>296</v>
      </c>
      <c r="I18" s="99" t="s">
        <v>2251</v>
      </c>
      <c r="J18" s="79"/>
      <c r="K18" s="100">
        <f t="shared" si="1"/>
        <v>70600</v>
      </c>
      <c r="L18" s="79"/>
      <c r="M18" s="100">
        <v>70600</v>
      </c>
      <c r="O18" s="98" t="s">
        <v>293</v>
      </c>
      <c r="P18" s="99" t="s">
        <v>1748</v>
      </c>
      <c r="Q18" s="100">
        <v>415680</v>
      </c>
      <c r="R18" s="46">
        <f t="shared" si="2"/>
        <v>2479108</v>
      </c>
      <c r="S18" s="100">
        <v>266125</v>
      </c>
      <c r="T18" s="100">
        <v>2212983</v>
      </c>
      <c r="V18" s="98" t="s">
        <v>293</v>
      </c>
      <c r="W18" s="99" t="s">
        <v>1748</v>
      </c>
      <c r="X18" s="100">
        <v>1094650</v>
      </c>
      <c r="Y18" s="100">
        <f t="shared" si="3"/>
        <v>3291528</v>
      </c>
      <c r="Z18" s="100">
        <v>72600</v>
      </c>
      <c r="AA18" s="100">
        <v>3218928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306262</v>
      </c>
      <c r="E19" s="79"/>
      <c r="F19" s="100">
        <v>306262</v>
      </c>
      <c r="H19" s="98" t="s">
        <v>305</v>
      </c>
      <c r="I19" s="99" t="s">
        <v>1751</v>
      </c>
      <c r="J19" s="100">
        <v>50600</v>
      </c>
      <c r="K19" s="100">
        <f t="shared" si="1"/>
        <v>1791145</v>
      </c>
      <c r="L19" s="79"/>
      <c r="M19" s="100">
        <v>1791145</v>
      </c>
      <c r="O19" s="98" t="s">
        <v>296</v>
      </c>
      <c r="P19" s="99" t="s">
        <v>2251</v>
      </c>
      <c r="Q19" s="100">
        <v>651500</v>
      </c>
      <c r="R19" s="46">
        <f t="shared" si="2"/>
        <v>1569116</v>
      </c>
      <c r="S19" s="100">
        <v>63002</v>
      </c>
      <c r="T19" s="100">
        <v>1506114</v>
      </c>
      <c r="V19" s="98" t="s">
        <v>296</v>
      </c>
      <c r="W19" s="99" t="s">
        <v>2251</v>
      </c>
      <c r="X19" s="100">
        <v>59100</v>
      </c>
      <c r="Y19" s="100">
        <f t="shared" si="3"/>
        <v>359495</v>
      </c>
      <c r="Z19" s="79"/>
      <c r="AA19" s="100">
        <v>359495</v>
      </c>
    </row>
    <row r="20" spans="1:27" ht="15">
      <c r="A20" s="98" t="s">
        <v>299</v>
      </c>
      <c r="B20" s="99" t="s">
        <v>1749</v>
      </c>
      <c r="C20" s="100">
        <v>535000</v>
      </c>
      <c r="D20" s="46">
        <f t="shared" si="0"/>
        <v>146044</v>
      </c>
      <c r="E20" s="79"/>
      <c r="F20" s="100">
        <v>146044</v>
      </c>
      <c r="H20" s="98" t="s">
        <v>308</v>
      </c>
      <c r="I20" s="99" t="s">
        <v>1752</v>
      </c>
      <c r="J20" s="79"/>
      <c r="K20" s="100">
        <f t="shared" si="1"/>
        <v>12000</v>
      </c>
      <c r="L20" s="79"/>
      <c r="M20" s="100">
        <v>12000</v>
      </c>
      <c r="O20" s="98" t="s">
        <v>299</v>
      </c>
      <c r="P20" s="99" t="s">
        <v>1749</v>
      </c>
      <c r="Q20" s="100">
        <v>6112060</v>
      </c>
      <c r="R20" s="46">
        <f t="shared" si="2"/>
        <v>1717144</v>
      </c>
      <c r="S20" s="100">
        <v>22500</v>
      </c>
      <c r="T20" s="100">
        <v>1694644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956805</v>
      </c>
      <c r="D21" s="46">
        <f t="shared" si="0"/>
        <v>258866</v>
      </c>
      <c r="E21" s="100">
        <v>300</v>
      </c>
      <c r="F21" s="100">
        <v>258566</v>
      </c>
      <c r="H21" s="98" t="s">
        <v>311</v>
      </c>
      <c r="I21" s="99" t="s">
        <v>1753</v>
      </c>
      <c r="J21" s="79"/>
      <c r="K21" s="100">
        <f t="shared" si="1"/>
        <v>132400</v>
      </c>
      <c r="L21" s="79"/>
      <c r="M21" s="100">
        <v>132400</v>
      </c>
      <c r="O21" s="98" t="s">
        <v>302</v>
      </c>
      <c r="P21" s="99" t="s">
        <v>1750</v>
      </c>
      <c r="Q21" s="100">
        <v>12723432</v>
      </c>
      <c r="R21" s="46">
        <f t="shared" si="2"/>
        <v>5268059</v>
      </c>
      <c r="S21" s="100">
        <v>404968</v>
      </c>
      <c r="T21" s="100">
        <v>4863091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305</v>
      </c>
      <c r="B22" s="99" t="s">
        <v>1751</v>
      </c>
      <c r="C22" s="100">
        <v>141600</v>
      </c>
      <c r="D22" s="46">
        <f t="shared" si="0"/>
        <v>724132</v>
      </c>
      <c r="E22" s="79"/>
      <c r="F22" s="100">
        <v>724132</v>
      </c>
      <c r="H22" s="98" t="s">
        <v>314</v>
      </c>
      <c r="I22" s="99" t="s">
        <v>2316</v>
      </c>
      <c r="J22" s="100">
        <v>10600</v>
      </c>
      <c r="K22" s="100">
        <f t="shared" si="1"/>
        <v>0</v>
      </c>
      <c r="L22" s="79"/>
      <c r="M22" s="79"/>
      <c r="O22" s="98" t="s">
        <v>305</v>
      </c>
      <c r="P22" s="99" t="s">
        <v>1751</v>
      </c>
      <c r="Q22" s="100">
        <v>679550</v>
      </c>
      <c r="R22" s="46">
        <f t="shared" si="2"/>
        <v>1705930</v>
      </c>
      <c r="S22" s="100">
        <v>30000</v>
      </c>
      <c r="T22" s="100">
        <v>1675930</v>
      </c>
      <c r="V22" s="98" t="s">
        <v>305</v>
      </c>
      <c r="W22" s="99" t="s">
        <v>1751</v>
      </c>
      <c r="X22" s="100">
        <v>157467</v>
      </c>
      <c r="Y22" s="100">
        <f t="shared" si="3"/>
        <v>2011789</v>
      </c>
      <c r="Z22" s="79"/>
      <c r="AA22" s="100">
        <v>2011789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144894</v>
      </c>
      <c r="E23" s="100">
        <v>21630</v>
      </c>
      <c r="F23" s="100">
        <v>123264</v>
      </c>
      <c r="H23" s="98" t="s">
        <v>317</v>
      </c>
      <c r="I23" s="99" t="s">
        <v>1754</v>
      </c>
      <c r="J23" s="79"/>
      <c r="K23" s="100">
        <f t="shared" si="1"/>
        <v>21300</v>
      </c>
      <c r="L23" s="79"/>
      <c r="M23" s="100">
        <v>21300</v>
      </c>
      <c r="O23" s="98" t="s">
        <v>308</v>
      </c>
      <c r="P23" s="99" t="s">
        <v>1752</v>
      </c>
      <c r="Q23" s="100">
        <v>94100</v>
      </c>
      <c r="R23" s="46">
        <f t="shared" si="2"/>
        <v>1696493</v>
      </c>
      <c r="S23" s="100">
        <v>217480</v>
      </c>
      <c r="T23" s="100">
        <v>1479013</v>
      </c>
      <c r="V23" s="98" t="s">
        <v>308</v>
      </c>
      <c r="W23" s="99" t="s">
        <v>1752</v>
      </c>
      <c r="X23" s="79"/>
      <c r="Y23" s="100">
        <f t="shared" si="3"/>
        <v>932696</v>
      </c>
      <c r="Z23" s="79"/>
      <c r="AA23" s="100">
        <v>932696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420569</v>
      </c>
      <c r="E24" s="79"/>
      <c r="F24" s="100">
        <v>420569</v>
      </c>
      <c r="H24" s="98" t="s">
        <v>320</v>
      </c>
      <c r="I24" s="99" t="s">
        <v>1755</v>
      </c>
      <c r="J24" s="79"/>
      <c r="K24" s="100">
        <f t="shared" si="1"/>
        <v>1556348</v>
      </c>
      <c r="L24" s="100">
        <v>32300</v>
      </c>
      <c r="M24" s="100">
        <v>1524048</v>
      </c>
      <c r="O24" s="98" t="s">
        <v>311</v>
      </c>
      <c r="P24" s="99" t="s">
        <v>1753</v>
      </c>
      <c r="Q24" s="100">
        <v>299500</v>
      </c>
      <c r="R24" s="46">
        <f t="shared" si="2"/>
        <v>2627498</v>
      </c>
      <c r="S24" s="100">
        <v>87000</v>
      </c>
      <c r="T24" s="100">
        <v>2540498</v>
      </c>
      <c r="V24" s="98" t="s">
        <v>311</v>
      </c>
      <c r="W24" s="99" t="s">
        <v>1753</v>
      </c>
      <c r="X24" s="79"/>
      <c r="Y24" s="100">
        <f t="shared" si="3"/>
        <v>961349</v>
      </c>
      <c r="Z24" s="79"/>
      <c r="AA24" s="100">
        <v>961349</v>
      </c>
    </row>
    <row r="25" spans="1:27" ht="15">
      <c r="A25" s="98" t="s">
        <v>314</v>
      </c>
      <c r="B25" s="99" t="s">
        <v>2316</v>
      </c>
      <c r="C25" s="100">
        <v>200</v>
      </c>
      <c r="D25" s="46">
        <f t="shared" si="0"/>
        <v>20450</v>
      </c>
      <c r="E25" s="79"/>
      <c r="F25" s="100">
        <v>20450</v>
      </c>
      <c r="H25" s="98" t="s">
        <v>327</v>
      </c>
      <c r="I25" s="99" t="s">
        <v>1757</v>
      </c>
      <c r="J25" s="79"/>
      <c r="K25" s="100">
        <f t="shared" si="1"/>
        <v>636700</v>
      </c>
      <c r="L25" s="100">
        <v>195300</v>
      </c>
      <c r="M25" s="100">
        <v>441400</v>
      </c>
      <c r="O25" s="98" t="s">
        <v>314</v>
      </c>
      <c r="P25" s="99" t="s">
        <v>2316</v>
      </c>
      <c r="Q25" s="100">
        <v>22450</v>
      </c>
      <c r="R25" s="46">
        <f t="shared" si="2"/>
        <v>221216</v>
      </c>
      <c r="S25" s="100">
        <v>19800</v>
      </c>
      <c r="T25" s="100">
        <v>201416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274100</v>
      </c>
      <c r="D26" s="46">
        <f t="shared" si="0"/>
        <v>290013</v>
      </c>
      <c r="E26" s="79"/>
      <c r="F26" s="100">
        <v>290013</v>
      </c>
      <c r="H26" s="98" t="s">
        <v>330</v>
      </c>
      <c r="I26" s="99" t="s">
        <v>1758</v>
      </c>
      <c r="J26" s="79"/>
      <c r="K26" s="100">
        <f t="shared" si="1"/>
        <v>9500</v>
      </c>
      <c r="L26" s="79"/>
      <c r="M26" s="100">
        <v>9500</v>
      </c>
      <c r="O26" s="98" t="s">
        <v>317</v>
      </c>
      <c r="P26" s="99" t="s">
        <v>1754</v>
      </c>
      <c r="Q26" s="100">
        <v>674825</v>
      </c>
      <c r="R26" s="46">
        <f t="shared" si="2"/>
        <v>3127880</v>
      </c>
      <c r="S26" s="100">
        <v>218650</v>
      </c>
      <c r="T26" s="100">
        <v>2909230</v>
      </c>
      <c r="V26" s="98" t="s">
        <v>317</v>
      </c>
      <c r="W26" s="99" t="s">
        <v>1754</v>
      </c>
      <c r="X26" s="100">
        <v>287500</v>
      </c>
      <c r="Y26" s="100">
        <f t="shared" si="3"/>
        <v>3030109</v>
      </c>
      <c r="Z26" s="79"/>
      <c r="AA26" s="100">
        <v>3030109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485568</v>
      </c>
      <c r="E27" s="100">
        <v>30200</v>
      </c>
      <c r="F27" s="100">
        <v>455368</v>
      </c>
      <c r="H27" s="98" t="s">
        <v>333</v>
      </c>
      <c r="I27" s="99" t="s">
        <v>1759</v>
      </c>
      <c r="J27" s="79"/>
      <c r="K27" s="100">
        <f t="shared" si="1"/>
        <v>20200</v>
      </c>
      <c r="L27" s="79"/>
      <c r="M27" s="100">
        <v>20200</v>
      </c>
      <c r="O27" s="98" t="s">
        <v>320</v>
      </c>
      <c r="P27" s="99" t="s">
        <v>1755</v>
      </c>
      <c r="Q27" s="100">
        <v>782900</v>
      </c>
      <c r="R27" s="46">
        <f t="shared" si="2"/>
        <v>5390121</v>
      </c>
      <c r="S27" s="100">
        <v>234079</v>
      </c>
      <c r="T27" s="100">
        <v>5156042</v>
      </c>
      <c r="V27" s="98" t="s">
        <v>320</v>
      </c>
      <c r="W27" s="99" t="s">
        <v>1755</v>
      </c>
      <c r="X27" s="100">
        <v>2240750</v>
      </c>
      <c r="Y27" s="100">
        <f t="shared" si="3"/>
        <v>2735057</v>
      </c>
      <c r="Z27" s="100">
        <v>82300</v>
      </c>
      <c r="AA27" s="100">
        <v>2652757</v>
      </c>
    </row>
    <row r="28" spans="1:27" ht="15">
      <c r="A28" s="98" t="s">
        <v>323</v>
      </c>
      <c r="B28" s="99" t="s">
        <v>1756</v>
      </c>
      <c r="C28" s="100">
        <v>6</v>
      </c>
      <c r="D28" s="46">
        <f t="shared" si="0"/>
        <v>93548</v>
      </c>
      <c r="E28" s="79"/>
      <c r="F28" s="100">
        <v>93548</v>
      </c>
      <c r="H28" s="98" t="s">
        <v>336</v>
      </c>
      <c r="I28" s="99" t="s">
        <v>1760</v>
      </c>
      <c r="J28" s="79"/>
      <c r="K28" s="100">
        <f t="shared" si="1"/>
        <v>149378</v>
      </c>
      <c r="L28" s="79"/>
      <c r="M28" s="100">
        <v>149378</v>
      </c>
      <c r="O28" s="98" t="s">
        <v>323</v>
      </c>
      <c r="P28" s="99" t="s">
        <v>1756</v>
      </c>
      <c r="Q28" s="100">
        <v>30</v>
      </c>
      <c r="R28" s="46">
        <f t="shared" si="2"/>
        <v>481952</v>
      </c>
      <c r="S28" s="79"/>
      <c r="T28" s="100">
        <v>481952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558411</v>
      </c>
      <c r="E29" s="79"/>
      <c r="F29" s="100">
        <v>558411</v>
      </c>
      <c r="H29" s="98" t="s">
        <v>339</v>
      </c>
      <c r="I29" s="99" t="s">
        <v>1761</v>
      </c>
      <c r="J29" s="79"/>
      <c r="K29" s="100">
        <f t="shared" si="1"/>
        <v>765022</v>
      </c>
      <c r="L29" s="79"/>
      <c r="M29" s="100">
        <v>765022</v>
      </c>
      <c r="O29" s="98" t="s">
        <v>327</v>
      </c>
      <c r="P29" s="99" t="s">
        <v>1757</v>
      </c>
      <c r="Q29" s="79"/>
      <c r="R29" s="46">
        <f t="shared" si="2"/>
        <v>4577517</v>
      </c>
      <c r="S29" s="100">
        <v>1026630</v>
      </c>
      <c r="T29" s="100">
        <v>3550887</v>
      </c>
      <c r="V29" s="98" t="s">
        <v>327</v>
      </c>
      <c r="W29" s="99" t="s">
        <v>1757</v>
      </c>
      <c r="X29" s="79"/>
      <c r="Y29" s="100">
        <f t="shared" si="3"/>
        <v>1438136</v>
      </c>
      <c r="Z29" s="100">
        <v>195300</v>
      </c>
      <c r="AA29" s="100">
        <v>1242836</v>
      </c>
    </row>
    <row r="30" spans="1:27" ht="15">
      <c r="A30" s="98" t="s">
        <v>330</v>
      </c>
      <c r="B30" s="99" t="s">
        <v>1758</v>
      </c>
      <c r="C30" s="100">
        <v>55000</v>
      </c>
      <c r="D30" s="46">
        <f t="shared" si="0"/>
        <v>103810</v>
      </c>
      <c r="E30" s="100">
        <v>18000</v>
      </c>
      <c r="F30" s="100">
        <v>85810</v>
      </c>
      <c r="H30" s="98" t="s">
        <v>342</v>
      </c>
      <c r="I30" s="99" t="s">
        <v>1762</v>
      </c>
      <c r="J30" s="79"/>
      <c r="K30" s="100">
        <f t="shared" si="1"/>
        <v>518554</v>
      </c>
      <c r="L30" s="79"/>
      <c r="M30" s="100">
        <v>518554</v>
      </c>
      <c r="O30" s="98" t="s">
        <v>330</v>
      </c>
      <c r="P30" s="99" t="s">
        <v>1758</v>
      </c>
      <c r="Q30" s="100">
        <v>6226275</v>
      </c>
      <c r="R30" s="46">
        <f t="shared" si="2"/>
        <v>1424776</v>
      </c>
      <c r="S30" s="100">
        <v>200000</v>
      </c>
      <c r="T30" s="100">
        <v>1224776</v>
      </c>
      <c r="V30" s="98" t="s">
        <v>330</v>
      </c>
      <c r="W30" s="99" t="s">
        <v>1758</v>
      </c>
      <c r="X30" s="100">
        <v>103500</v>
      </c>
      <c r="Y30" s="100">
        <f t="shared" si="3"/>
        <v>5636096</v>
      </c>
      <c r="Z30" s="100">
        <v>5100646</v>
      </c>
      <c r="AA30" s="100">
        <v>535450</v>
      </c>
    </row>
    <row r="31" spans="1:27" ht="15">
      <c r="A31" s="98" t="s">
        <v>333</v>
      </c>
      <c r="B31" s="99" t="s">
        <v>1759</v>
      </c>
      <c r="C31" s="100">
        <v>1200</v>
      </c>
      <c r="D31" s="46">
        <f t="shared" si="0"/>
        <v>2841233</v>
      </c>
      <c r="E31" s="100">
        <v>373050</v>
      </c>
      <c r="F31" s="100">
        <v>2468183</v>
      </c>
      <c r="H31" s="98" t="s">
        <v>345</v>
      </c>
      <c r="I31" s="99" t="s">
        <v>1763</v>
      </c>
      <c r="J31" s="100">
        <v>1396000</v>
      </c>
      <c r="K31" s="100">
        <f t="shared" si="1"/>
        <v>507721</v>
      </c>
      <c r="L31" s="79"/>
      <c r="M31" s="100">
        <v>507721</v>
      </c>
      <c r="O31" s="98" t="s">
        <v>333</v>
      </c>
      <c r="P31" s="99" t="s">
        <v>1759</v>
      </c>
      <c r="Q31" s="100">
        <v>747450</v>
      </c>
      <c r="R31" s="46">
        <f t="shared" si="2"/>
        <v>7997612</v>
      </c>
      <c r="S31" s="100">
        <v>1767600</v>
      </c>
      <c r="T31" s="100">
        <v>6230012</v>
      </c>
      <c r="V31" s="98" t="s">
        <v>333</v>
      </c>
      <c r="W31" s="99" t="s">
        <v>1759</v>
      </c>
      <c r="X31" s="79"/>
      <c r="Y31" s="100">
        <f t="shared" si="3"/>
        <v>90282</v>
      </c>
      <c r="Z31" s="79"/>
      <c r="AA31" s="100">
        <v>90282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171926</v>
      </c>
      <c r="E32" s="79"/>
      <c r="F32" s="100">
        <v>171926</v>
      </c>
      <c r="H32" s="98" t="s">
        <v>348</v>
      </c>
      <c r="I32" s="99" t="s">
        <v>2305</v>
      </c>
      <c r="J32" s="79"/>
      <c r="K32" s="100">
        <f t="shared" si="1"/>
        <v>365500</v>
      </c>
      <c r="L32" s="79"/>
      <c r="M32" s="100">
        <v>365500</v>
      </c>
      <c r="O32" s="98" t="s">
        <v>336</v>
      </c>
      <c r="P32" s="99" t="s">
        <v>1760</v>
      </c>
      <c r="Q32" s="79"/>
      <c r="R32" s="46">
        <f t="shared" si="2"/>
        <v>1202051</v>
      </c>
      <c r="S32" s="100">
        <v>111400</v>
      </c>
      <c r="T32" s="100">
        <v>1090651</v>
      </c>
      <c r="V32" s="98" t="s">
        <v>336</v>
      </c>
      <c r="W32" s="99" t="s">
        <v>1760</v>
      </c>
      <c r="X32" s="100">
        <v>8502540</v>
      </c>
      <c r="Y32" s="100">
        <f t="shared" si="3"/>
        <v>752052</v>
      </c>
      <c r="Z32" s="79"/>
      <c r="AA32" s="100">
        <v>752052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59528</v>
      </c>
      <c r="E33" s="79"/>
      <c r="F33" s="100">
        <v>59528</v>
      </c>
      <c r="H33" s="98" t="s">
        <v>354</v>
      </c>
      <c r="I33" s="99" t="s">
        <v>2336</v>
      </c>
      <c r="J33" s="79"/>
      <c r="K33" s="100">
        <f t="shared" si="1"/>
        <v>40200</v>
      </c>
      <c r="L33" s="79"/>
      <c r="M33" s="100">
        <v>40200</v>
      </c>
      <c r="O33" s="98" t="s">
        <v>339</v>
      </c>
      <c r="P33" s="99" t="s">
        <v>1761</v>
      </c>
      <c r="Q33" s="100">
        <v>667000</v>
      </c>
      <c r="R33" s="46">
        <f t="shared" si="2"/>
        <v>702516</v>
      </c>
      <c r="S33" s="79"/>
      <c r="T33" s="100">
        <v>702516</v>
      </c>
      <c r="V33" s="98" t="s">
        <v>339</v>
      </c>
      <c r="W33" s="99" t="s">
        <v>1761</v>
      </c>
      <c r="X33" s="79"/>
      <c r="Y33" s="100">
        <f t="shared" si="3"/>
        <v>7164830</v>
      </c>
      <c r="Z33" s="100">
        <v>421110</v>
      </c>
      <c r="AA33" s="100">
        <v>6743720</v>
      </c>
    </row>
    <row r="34" spans="1:27" ht="15">
      <c r="A34" s="98" t="s">
        <v>342</v>
      </c>
      <c r="B34" s="99" t="s">
        <v>1762</v>
      </c>
      <c r="C34" s="79"/>
      <c r="D34" s="46">
        <f t="shared" si="0"/>
        <v>419940</v>
      </c>
      <c r="E34" s="79"/>
      <c r="F34" s="100">
        <v>419940</v>
      </c>
      <c r="H34" s="98" t="s">
        <v>357</v>
      </c>
      <c r="I34" s="99" t="s">
        <v>1765</v>
      </c>
      <c r="J34" s="79"/>
      <c r="K34" s="100">
        <f t="shared" si="1"/>
        <v>162800</v>
      </c>
      <c r="L34" s="79"/>
      <c r="M34" s="100">
        <v>162800</v>
      </c>
      <c r="O34" s="98" t="s">
        <v>342</v>
      </c>
      <c r="P34" s="99" t="s">
        <v>1762</v>
      </c>
      <c r="Q34" s="100">
        <v>6082100</v>
      </c>
      <c r="R34" s="46">
        <f t="shared" si="2"/>
        <v>5165651</v>
      </c>
      <c r="S34" s="100">
        <v>162000</v>
      </c>
      <c r="T34" s="100">
        <v>5003651</v>
      </c>
      <c r="V34" s="98" t="s">
        <v>342</v>
      </c>
      <c r="W34" s="99" t="s">
        <v>1762</v>
      </c>
      <c r="X34" s="79"/>
      <c r="Y34" s="100">
        <f t="shared" si="3"/>
        <v>1856254</v>
      </c>
      <c r="Z34" s="79"/>
      <c r="AA34" s="100">
        <v>1856254</v>
      </c>
    </row>
    <row r="35" spans="1:27" ht="15">
      <c r="A35" s="98" t="s">
        <v>345</v>
      </c>
      <c r="B35" s="99" t="s">
        <v>1763</v>
      </c>
      <c r="C35" s="100">
        <v>907000</v>
      </c>
      <c r="D35" s="46">
        <f t="shared" si="0"/>
        <v>461902</v>
      </c>
      <c r="E35" s="100">
        <v>239300</v>
      </c>
      <c r="F35" s="100">
        <v>222602</v>
      </c>
      <c r="H35" s="98" t="s">
        <v>360</v>
      </c>
      <c r="I35" s="99" t="s">
        <v>1766</v>
      </c>
      <c r="J35" s="79"/>
      <c r="K35" s="100">
        <f t="shared" si="1"/>
        <v>59232</v>
      </c>
      <c r="L35" s="79"/>
      <c r="M35" s="100">
        <v>59232</v>
      </c>
      <c r="O35" s="98" t="s">
        <v>345</v>
      </c>
      <c r="P35" s="99" t="s">
        <v>1763</v>
      </c>
      <c r="Q35" s="100">
        <v>5196750</v>
      </c>
      <c r="R35" s="46">
        <f t="shared" si="2"/>
        <v>3394870</v>
      </c>
      <c r="S35" s="100">
        <v>1589635</v>
      </c>
      <c r="T35" s="100">
        <v>1805235</v>
      </c>
      <c r="V35" s="98" t="s">
        <v>345</v>
      </c>
      <c r="W35" s="99" t="s">
        <v>1763</v>
      </c>
      <c r="X35" s="100">
        <v>1610500</v>
      </c>
      <c r="Y35" s="100">
        <f t="shared" si="3"/>
        <v>8404734</v>
      </c>
      <c r="Z35" s="100">
        <v>39500</v>
      </c>
      <c r="AA35" s="100">
        <v>8365234</v>
      </c>
    </row>
    <row r="36" spans="1:27" ht="15">
      <c r="A36" s="98" t="s">
        <v>348</v>
      </c>
      <c r="B36" s="99" t="s">
        <v>2305</v>
      </c>
      <c r="C36" s="100">
        <v>771500</v>
      </c>
      <c r="D36" s="46">
        <f t="shared" si="0"/>
        <v>545701</v>
      </c>
      <c r="E36" s="100">
        <v>182000</v>
      </c>
      <c r="F36" s="100">
        <v>363701</v>
      </c>
      <c r="H36" s="98" t="s">
        <v>363</v>
      </c>
      <c r="I36" s="99" t="s">
        <v>1767</v>
      </c>
      <c r="J36" s="100">
        <v>16500</v>
      </c>
      <c r="K36" s="100">
        <f t="shared" si="1"/>
        <v>169600</v>
      </c>
      <c r="L36" s="79"/>
      <c r="M36" s="100">
        <v>169600</v>
      </c>
      <c r="O36" s="98" t="s">
        <v>348</v>
      </c>
      <c r="P36" s="99" t="s">
        <v>2305</v>
      </c>
      <c r="Q36" s="100">
        <v>5920700</v>
      </c>
      <c r="R36" s="46">
        <f t="shared" si="2"/>
        <v>4315226</v>
      </c>
      <c r="S36" s="100">
        <v>1900400</v>
      </c>
      <c r="T36" s="100">
        <v>2414826</v>
      </c>
      <c r="V36" s="98" t="s">
        <v>348</v>
      </c>
      <c r="W36" s="99" t="s">
        <v>2305</v>
      </c>
      <c r="X36" s="79"/>
      <c r="Y36" s="100">
        <f t="shared" si="3"/>
        <v>996223</v>
      </c>
      <c r="Z36" s="79"/>
      <c r="AA36" s="100">
        <v>996223</v>
      </c>
    </row>
    <row r="37" spans="1:27" ht="15">
      <c r="A37" s="98" t="s">
        <v>351</v>
      </c>
      <c r="B37" s="99" t="s">
        <v>1764</v>
      </c>
      <c r="C37" s="79"/>
      <c r="D37" s="46">
        <f t="shared" si="0"/>
        <v>19870</v>
      </c>
      <c r="E37" s="79"/>
      <c r="F37" s="100">
        <v>19870</v>
      </c>
      <c r="H37" s="98" t="s">
        <v>366</v>
      </c>
      <c r="I37" s="99" t="s">
        <v>1768</v>
      </c>
      <c r="J37" s="79"/>
      <c r="K37" s="100">
        <f t="shared" si="1"/>
        <v>10000</v>
      </c>
      <c r="L37" s="79"/>
      <c r="M37" s="100">
        <v>10000</v>
      </c>
      <c r="O37" s="98" t="s">
        <v>351</v>
      </c>
      <c r="P37" s="99" t="s">
        <v>1764</v>
      </c>
      <c r="Q37" s="100">
        <v>7127301</v>
      </c>
      <c r="R37" s="46">
        <f t="shared" si="2"/>
        <v>2890871</v>
      </c>
      <c r="S37" s="100">
        <v>589400</v>
      </c>
      <c r="T37" s="100">
        <v>2301471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360796</v>
      </c>
      <c r="E38" s="79"/>
      <c r="F38" s="100">
        <v>360796</v>
      </c>
      <c r="H38" s="98" t="s">
        <v>369</v>
      </c>
      <c r="I38" s="99" t="s">
        <v>2252</v>
      </c>
      <c r="J38" s="100">
        <v>600000</v>
      </c>
      <c r="K38" s="100">
        <f t="shared" si="1"/>
        <v>3481274</v>
      </c>
      <c r="L38" s="79"/>
      <c r="M38" s="100">
        <v>3481274</v>
      </c>
      <c r="O38" s="98" t="s">
        <v>354</v>
      </c>
      <c r="P38" s="99" t="s">
        <v>2336</v>
      </c>
      <c r="Q38" s="100">
        <v>200200</v>
      </c>
      <c r="R38" s="46">
        <f t="shared" si="2"/>
        <v>2994008</v>
      </c>
      <c r="S38" s="100">
        <v>1040590</v>
      </c>
      <c r="T38" s="100">
        <v>1953418</v>
      </c>
      <c r="V38" s="98" t="s">
        <v>354</v>
      </c>
      <c r="W38" s="99" t="s">
        <v>2336</v>
      </c>
      <c r="X38" s="79"/>
      <c r="Y38" s="100">
        <f t="shared" si="3"/>
        <v>269181</v>
      </c>
      <c r="Z38" s="100">
        <v>103100</v>
      </c>
      <c r="AA38" s="100">
        <v>166081</v>
      </c>
    </row>
    <row r="39" spans="1:27" ht="15">
      <c r="A39" s="98" t="s">
        <v>357</v>
      </c>
      <c r="B39" s="99" t="s">
        <v>1765</v>
      </c>
      <c r="C39" s="79"/>
      <c r="D39" s="46">
        <f t="shared" si="0"/>
        <v>664788</v>
      </c>
      <c r="E39" s="100">
        <v>253700</v>
      </c>
      <c r="F39" s="100">
        <v>411088</v>
      </c>
      <c r="H39" s="98" t="s">
        <v>372</v>
      </c>
      <c r="I39" s="99" t="s">
        <v>1769</v>
      </c>
      <c r="J39" s="79"/>
      <c r="K39" s="100">
        <f t="shared" si="1"/>
        <v>545620</v>
      </c>
      <c r="L39" s="79"/>
      <c r="M39" s="100">
        <v>545620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360</v>
      </c>
      <c r="B40" s="99" t="s">
        <v>1766</v>
      </c>
      <c r="C40" s="79"/>
      <c r="D40" s="46">
        <f t="shared" si="0"/>
        <v>5403</v>
      </c>
      <c r="E40" s="79"/>
      <c r="F40" s="100">
        <v>5403</v>
      </c>
      <c r="H40" s="98" t="s">
        <v>375</v>
      </c>
      <c r="I40" s="99" t="s">
        <v>1770</v>
      </c>
      <c r="J40" s="79"/>
      <c r="K40" s="100">
        <f t="shared" si="1"/>
        <v>970539</v>
      </c>
      <c r="L40" s="79"/>
      <c r="M40" s="100">
        <v>970539</v>
      </c>
      <c r="O40" s="98" t="s">
        <v>360</v>
      </c>
      <c r="P40" s="99" t="s">
        <v>1766</v>
      </c>
      <c r="Q40" s="100">
        <v>333400</v>
      </c>
      <c r="R40" s="46">
        <f t="shared" si="2"/>
        <v>755944</v>
      </c>
      <c r="S40" s="100">
        <v>132100</v>
      </c>
      <c r="T40" s="100">
        <v>623844</v>
      </c>
      <c r="V40" s="98" t="s">
        <v>360</v>
      </c>
      <c r="W40" s="99" t="s">
        <v>1766</v>
      </c>
      <c r="X40" s="100">
        <v>237901</v>
      </c>
      <c r="Y40" s="100">
        <f t="shared" si="3"/>
        <v>1407231</v>
      </c>
      <c r="Z40" s="100">
        <v>3700</v>
      </c>
      <c r="AA40" s="100">
        <v>1403531</v>
      </c>
    </row>
    <row r="41" spans="1:27" ht="15">
      <c r="A41" s="98" t="s">
        <v>363</v>
      </c>
      <c r="B41" s="99" t="s">
        <v>1767</v>
      </c>
      <c r="C41" s="100">
        <v>1200000</v>
      </c>
      <c r="D41" s="46">
        <f t="shared" si="0"/>
        <v>610693</v>
      </c>
      <c r="E41" s="79"/>
      <c r="F41" s="100">
        <v>610693</v>
      </c>
      <c r="H41" s="98" t="s">
        <v>378</v>
      </c>
      <c r="I41" s="99" t="s">
        <v>1771</v>
      </c>
      <c r="J41" s="100">
        <v>100000</v>
      </c>
      <c r="K41" s="100">
        <f t="shared" si="1"/>
        <v>18890</v>
      </c>
      <c r="L41" s="79"/>
      <c r="M41" s="100">
        <v>18890</v>
      </c>
      <c r="O41" s="98" t="s">
        <v>363</v>
      </c>
      <c r="P41" s="99" t="s">
        <v>1767</v>
      </c>
      <c r="Q41" s="100">
        <v>54433250</v>
      </c>
      <c r="R41" s="46">
        <f t="shared" si="2"/>
        <v>3399812</v>
      </c>
      <c r="S41" s="100">
        <v>300000</v>
      </c>
      <c r="T41" s="100">
        <v>3099812</v>
      </c>
      <c r="V41" s="98" t="s">
        <v>363</v>
      </c>
      <c r="W41" s="99" t="s">
        <v>1767</v>
      </c>
      <c r="X41" s="100">
        <v>513940</v>
      </c>
      <c r="Y41" s="100">
        <f t="shared" si="3"/>
        <v>1372107</v>
      </c>
      <c r="Z41" s="79"/>
      <c r="AA41" s="100">
        <v>1372107</v>
      </c>
    </row>
    <row r="42" spans="1:27" ht="15">
      <c r="A42" s="98" t="s">
        <v>366</v>
      </c>
      <c r="B42" s="99" t="s">
        <v>1768</v>
      </c>
      <c r="C42" s="100">
        <v>0</v>
      </c>
      <c r="D42" s="46">
        <f t="shared" si="0"/>
        <v>214248</v>
      </c>
      <c r="E42" s="100">
        <v>3400</v>
      </c>
      <c r="F42" s="100">
        <v>210848</v>
      </c>
      <c r="H42" s="98" t="s">
        <v>381</v>
      </c>
      <c r="I42" s="99" t="s">
        <v>1772</v>
      </c>
      <c r="J42" s="100">
        <v>275000</v>
      </c>
      <c r="K42" s="100">
        <f t="shared" si="1"/>
        <v>326916</v>
      </c>
      <c r="L42" s="79"/>
      <c r="M42" s="100">
        <v>326916</v>
      </c>
      <c r="O42" s="98" t="s">
        <v>366</v>
      </c>
      <c r="P42" s="99" t="s">
        <v>1768</v>
      </c>
      <c r="Q42" s="100">
        <v>389000</v>
      </c>
      <c r="R42" s="46">
        <f t="shared" si="2"/>
        <v>2617582</v>
      </c>
      <c r="S42" s="100">
        <v>1212100</v>
      </c>
      <c r="T42" s="100">
        <v>1405482</v>
      </c>
      <c r="V42" s="98" t="s">
        <v>366</v>
      </c>
      <c r="W42" s="99" t="s">
        <v>1768</v>
      </c>
      <c r="X42" s="100">
        <v>166750</v>
      </c>
      <c r="Y42" s="100">
        <f t="shared" si="3"/>
        <v>1290442</v>
      </c>
      <c r="Z42" s="79"/>
      <c r="AA42" s="100">
        <v>1290442</v>
      </c>
    </row>
    <row r="43" spans="1:27" ht="15">
      <c r="A43" s="98" t="s">
        <v>369</v>
      </c>
      <c r="B43" s="99" t="s">
        <v>2252</v>
      </c>
      <c r="C43" s="100">
        <v>150000</v>
      </c>
      <c r="D43" s="46">
        <f t="shared" si="0"/>
        <v>86218</v>
      </c>
      <c r="E43" s="79"/>
      <c r="F43" s="100">
        <v>86218</v>
      </c>
      <c r="H43" s="98" t="s">
        <v>384</v>
      </c>
      <c r="I43" s="99" t="s">
        <v>1773</v>
      </c>
      <c r="J43" s="79"/>
      <c r="K43" s="100">
        <f t="shared" si="1"/>
        <v>148360</v>
      </c>
      <c r="L43" s="79"/>
      <c r="M43" s="100">
        <v>148360</v>
      </c>
      <c r="O43" s="98" t="s">
        <v>369</v>
      </c>
      <c r="P43" s="99" t="s">
        <v>2252</v>
      </c>
      <c r="Q43" s="100">
        <v>4033000</v>
      </c>
      <c r="R43" s="46">
        <f t="shared" si="2"/>
        <v>2191028</v>
      </c>
      <c r="S43" s="100">
        <v>286193</v>
      </c>
      <c r="T43" s="100">
        <v>1904835</v>
      </c>
      <c r="V43" s="98" t="s">
        <v>369</v>
      </c>
      <c r="W43" s="99" t="s">
        <v>2252</v>
      </c>
      <c r="X43" s="100">
        <v>3238000</v>
      </c>
      <c r="Y43" s="100">
        <f t="shared" si="3"/>
        <v>9209093</v>
      </c>
      <c r="Z43" s="100">
        <v>514001</v>
      </c>
      <c r="AA43" s="100">
        <v>8695092</v>
      </c>
    </row>
    <row r="44" spans="1:27" ht="15">
      <c r="A44" s="98" t="s">
        <v>372</v>
      </c>
      <c r="B44" s="99" t="s">
        <v>1769</v>
      </c>
      <c r="C44" s="79"/>
      <c r="D44" s="46">
        <f t="shared" si="0"/>
        <v>136510</v>
      </c>
      <c r="E44" s="79"/>
      <c r="F44" s="100">
        <v>136510</v>
      </c>
      <c r="H44" s="98" t="s">
        <v>387</v>
      </c>
      <c r="I44" s="99" t="s">
        <v>1774</v>
      </c>
      <c r="J44" s="100">
        <v>6100</v>
      </c>
      <c r="K44" s="100">
        <f t="shared" si="1"/>
        <v>82050</v>
      </c>
      <c r="L44" s="79"/>
      <c r="M44" s="100">
        <v>82050</v>
      </c>
      <c r="O44" s="98" t="s">
        <v>372</v>
      </c>
      <c r="P44" s="99" t="s">
        <v>1769</v>
      </c>
      <c r="Q44" s="100">
        <v>2469700</v>
      </c>
      <c r="R44" s="46">
        <f t="shared" si="2"/>
        <v>1744383</v>
      </c>
      <c r="S44" s="100">
        <v>625400</v>
      </c>
      <c r="T44" s="100">
        <v>1118983</v>
      </c>
      <c r="V44" s="98" t="s">
        <v>372</v>
      </c>
      <c r="W44" s="99" t="s">
        <v>1769</v>
      </c>
      <c r="X44" s="79"/>
      <c r="Y44" s="100">
        <f t="shared" si="3"/>
        <v>4404081</v>
      </c>
      <c r="Z44" s="79"/>
      <c r="AA44" s="100">
        <v>4404081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1779802</v>
      </c>
      <c r="E45" s="100">
        <v>1113602</v>
      </c>
      <c r="F45" s="100">
        <v>666200</v>
      </c>
      <c r="H45" s="98" t="s">
        <v>390</v>
      </c>
      <c r="I45" s="99" t="s">
        <v>1775</v>
      </c>
      <c r="J45" s="79"/>
      <c r="K45" s="100">
        <f t="shared" si="1"/>
        <v>2464181</v>
      </c>
      <c r="L45" s="79"/>
      <c r="M45" s="100">
        <v>2464181</v>
      </c>
      <c r="O45" s="98" t="s">
        <v>375</v>
      </c>
      <c r="P45" s="99" t="s">
        <v>1770</v>
      </c>
      <c r="Q45" s="100">
        <v>1054540</v>
      </c>
      <c r="R45" s="46">
        <f t="shared" si="2"/>
        <v>10085864</v>
      </c>
      <c r="S45" s="100">
        <v>3744973</v>
      </c>
      <c r="T45" s="100">
        <v>6340891</v>
      </c>
      <c r="V45" s="98" t="s">
        <v>375</v>
      </c>
      <c r="W45" s="99" t="s">
        <v>1770</v>
      </c>
      <c r="X45" s="100">
        <v>526107</v>
      </c>
      <c r="Y45" s="100">
        <f t="shared" si="3"/>
        <v>4111642</v>
      </c>
      <c r="Z45" s="100">
        <v>33051</v>
      </c>
      <c r="AA45" s="100">
        <v>4078591</v>
      </c>
    </row>
    <row r="46" spans="1:27" ht="15">
      <c r="A46" s="98" t="s">
        <v>378</v>
      </c>
      <c r="B46" s="99" t="s">
        <v>1771</v>
      </c>
      <c r="C46" s="79"/>
      <c r="D46" s="46">
        <f t="shared" si="0"/>
        <v>200877</v>
      </c>
      <c r="E46" s="79"/>
      <c r="F46" s="100">
        <v>200877</v>
      </c>
      <c r="H46" s="98" t="s">
        <v>399</v>
      </c>
      <c r="I46" s="99" t="s">
        <v>1777</v>
      </c>
      <c r="J46" s="79"/>
      <c r="K46" s="100">
        <f t="shared" si="1"/>
        <v>38001</v>
      </c>
      <c r="L46" s="79"/>
      <c r="M46" s="100">
        <v>38001</v>
      </c>
      <c r="O46" s="98" t="s">
        <v>378</v>
      </c>
      <c r="P46" s="99" t="s">
        <v>1771</v>
      </c>
      <c r="Q46" s="100">
        <v>2006001</v>
      </c>
      <c r="R46" s="46">
        <f t="shared" si="2"/>
        <v>940501</v>
      </c>
      <c r="S46" s="100">
        <v>58500</v>
      </c>
      <c r="T46" s="100">
        <v>882001</v>
      </c>
      <c r="V46" s="98" t="s">
        <v>378</v>
      </c>
      <c r="W46" s="99" t="s">
        <v>1771</v>
      </c>
      <c r="X46" s="100">
        <v>124000</v>
      </c>
      <c r="Y46" s="100">
        <f t="shared" si="3"/>
        <v>1646433</v>
      </c>
      <c r="Z46" s="79"/>
      <c r="AA46" s="100">
        <v>1646433</v>
      </c>
    </row>
    <row r="47" spans="1:27" ht="15">
      <c r="A47" s="98" t="s">
        <v>381</v>
      </c>
      <c r="B47" s="99" t="s">
        <v>1772</v>
      </c>
      <c r="C47" s="100">
        <v>1051400</v>
      </c>
      <c r="D47" s="46">
        <f t="shared" si="0"/>
        <v>1259391</v>
      </c>
      <c r="E47" s="100">
        <v>240000</v>
      </c>
      <c r="F47" s="100">
        <v>1019391</v>
      </c>
      <c r="H47" s="98" t="s">
        <v>402</v>
      </c>
      <c r="I47" s="99" t="s">
        <v>1778</v>
      </c>
      <c r="J47" s="79"/>
      <c r="K47" s="100">
        <f t="shared" si="1"/>
        <v>852300</v>
      </c>
      <c r="L47" s="79"/>
      <c r="M47" s="100">
        <v>852300</v>
      </c>
      <c r="O47" s="98" t="s">
        <v>381</v>
      </c>
      <c r="P47" s="99" t="s">
        <v>1772</v>
      </c>
      <c r="Q47" s="100">
        <v>8956604</v>
      </c>
      <c r="R47" s="46">
        <f t="shared" si="2"/>
        <v>22247508</v>
      </c>
      <c r="S47" s="100">
        <v>717401</v>
      </c>
      <c r="T47" s="100">
        <v>21530107</v>
      </c>
      <c r="V47" s="98" t="s">
        <v>381</v>
      </c>
      <c r="W47" s="99" t="s">
        <v>1772</v>
      </c>
      <c r="X47" s="100">
        <v>26885501</v>
      </c>
      <c r="Y47" s="100">
        <f t="shared" si="3"/>
        <v>3213270</v>
      </c>
      <c r="Z47" s="100">
        <v>4507</v>
      </c>
      <c r="AA47" s="100">
        <v>3208763</v>
      </c>
    </row>
    <row r="48" spans="1:27" ht="15">
      <c r="A48" s="98" t="s">
        <v>384</v>
      </c>
      <c r="B48" s="99" t="s">
        <v>1773</v>
      </c>
      <c r="C48" s="100">
        <v>330000</v>
      </c>
      <c r="D48" s="46">
        <f t="shared" si="0"/>
        <v>1105567</v>
      </c>
      <c r="E48" s="100">
        <v>393500</v>
      </c>
      <c r="F48" s="100">
        <v>712067</v>
      </c>
      <c r="H48" s="98" t="s">
        <v>405</v>
      </c>
      <c r="I48" s="99" t="s">
        <v>1779</v>
      </c>
      <c r="J48" s="79"/>
      <c r="K48" s="100">
        <f t="shared" si="1"/>
        <v>3018051</v>
      </c>
      <c r="L48" s="79"/>
      <c r="M48" s="100">
        <v>3018051</v>
      </c>
      <c r="O48" s="98" t="s">
        <v>384</v>
      </c>
      <c r="P48" s="99" t="s">
        <v>1773</v>
      </c>
      <c r="Q48" s="100">
        <v>6836650</v>
      </c>
      <c r="R48" s="46">
        <f t="shared" si="2"/>
        <v>4999261</v>
      </c>
      <c r="S48" s="100">
        <v>1327601</v>
      </c>
      <c r="T48" s="100">
        <v>3671660</v>
      </c>
      <c r="V48" s="98" t="s">
        <v>384</v>
      </c>
      <c r="W48" s="99" t="s">
        <v>1773</v>
      </c>
      <c r="X48" s="100">
        <v>334700</v>
      </c>
      <c r="Y48" s="100">
        <f t="shared" si="3"/>
        <v>3098595</v>
      </c>
      <c r="Z48" s="79"/>
      <c r="AA48" s="100">
        <v>3098595</v>
      </c>
    </row>
    <row r="49" spans="1:27" ht="15">
      <c r="A49" s="98" t="s">
        <v>387</v>
      </c>
      <c r="B49" s="99" t="s">
        <v>1774</v>
      </c>
      <c r="C49" s="100">
        <v>451300</v>
      </c>
      <c r="D49" s="46">
        <f t="shared" si="0"/>
        <v>473675</v>
      </c>
      <c r="E49" s="100">
        <v>75000</v>
      </c>
      <c r="F49" s="100">
        <v>398675</v>
      </c>
      <c r="H49" s="98" t="s">
        <v>408</v>
      </c>
      <c r="I49" s="99" t="s">
        <v>1780</v>
      </c>
      <c r="J49" s="79"/>
      <c r="K49" s="100">
        <f t="shared" si="1"/>
        <v>1361</v>
      </c>
      <c r="L49" s="79"/>
      <c r="M49" s="100">
        <v>1361</v>
      </c>
      <c r="O49" s="98" t="s">
        <v>387</v>
      </c>
      <c r="P49" s="99" t="s">
        <v>1774</v>
      </c>
      <c r="Q49" s="100">
        <v>7614720</v>
      </c>
      <c r="R49" s="46">
        <f t="shared" si="2"/>
        <v>2716363</v>
      </c>
      <c r="S49" s="100">
        <v>75000</v>
      </c>
      <c r="T49" s="100">
        <v>2641363</v>
      </c>
      <c r="V49" s="98" t="s">
        <v>387</v>
      </c>
      <c r="W49" s="99" t="s">
        <v>1774</v>
      </c>
      <c r="X49" s="100">
        <v>90400</v>
      </c>
      <c r="Y49" s="100">
        <f t="shared" si="3"/>
        <v>1402950</v>
      </c>
      <c r="Z49" s="100">
        <v>184500</v>
      </c>
      <c r="AA49" s="100">
        <v>1218450</v>
      </c>
    </row>
    <row r="50" spans="1:27" ht="15">
      <c r="A50" s="98" t="s">
        <v>390</v>
      </c>
      <c r="B50" s="99" t="s">
        <v>1775</v>
      </c>
      <c r="C50" s="79"/>
      <c r="D50" s="46">
        <f t="shared" si="0"/>
        <v>1361672</v>
      </c>
      <c r="E50" s="100">
        <v>866639</v>
      </c>
      <c r="F50" s="100">
        <v>495033</v>
      </c>
      <c r="H50" s="98" t="s">
        <v>411</v>
      </c>
      <c r="I50" s="99" t="s">
        <v>2253</v>
      </c>
      <c r="J50" s="79"/>
      <c r="K50" s="100">
        <f t="shared" si="1"/>
        <v>2823900</v>
      </c>
      <c r="L50" s="100">
        <v>2620000</v>
      </c>
      <c r="M50" s="100">
        <v>203900</v>
      </c>
      <c r="O50" s="98" t="s">
        <v>390</v>
      </c>
      <c r="P50" s="99" t="s">
        <v>1775</v>
      </c>
      <c r="Q50" s="100">
        <v>2688900</v>
      </c>
      <c r="R50" s="46">
        <f t="shared" si="2"/>
        <v>6931254</v>
      </c>
      <c r="S50" s="100">
        <v>3518703</v>
      </c>
      <c r="T50" s="100">
        <v>3412551</v>
      </c>
      <c r="V50" s="98" t="s">
        <v>390</v>
      </c>
      <c r="W50" s="99" t="s">
        <v>1775</v>
      </c>
      <c r="X50" s="79"/>
      <c r="Y50" s="100">
        <f t="shared" si="3"/>
        <v>3904341</v>
      </c>
      <c r="Z50" s="79"/>
      <c r="AA50" s="100">
        <v>3904341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219111</v>
      </c>
      <c r="E51" s="100">
        <v>46100</v>
      </c>
      <c r="F51" s="100">
        <v>173011</v>
      </c>
      <c r="H51" s="98" t="s">
        <v>414</v>
      </c>
      <c r="I51" s="99" t="s">
        <v>1781</v>
      </c>
      <c r="J51" s="79"/>
      <c r="K51" s="100">
        <f t="shared" si="1"/>
        <v>5225</v>
      </c>
      <c r="L51" s="100">
        <v>5225</v>
      </c>
      <c r="M51" s="79"/>
      <c r="O51" s="98" t="s">
        <v>393</v>
      </c>
      <c r="P51" s="99" t="s">
        <v>2323</v>
      </c>
      <c r="Q51" s="100">
        <v>304900</v>
      </c>
      <c r="R51" s="46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116125</v>
      </c>
      <c r="E52" s="79"/>
      <c r="F52" s="100">
        <v>116125</v>
      </c>
      <c r="H52" s="98" t="s">
        <v>417</v>
      </c>
      <c r="I52" s="99" t="s">
        <v>1782</v>
      </c>
      <c r="J52" s="100">
        <v>797000</v>
      </c>
      <c r="K52" s="100">
        <f t="shared" si="1"/>
        <v>17700</v>
      </c>
      <c r="L52" s="79"/>
      <c r="M52" s="100">
        <v>17700</v>
      </c>
      <c r="O52" s="98" t="s">
        <v>396</v>
      </c>
      <c r="P52" s="99" t="s">
        <v>1776</v>
      </c>
      <c r="Q52" s="100">
        <v>882452</v>
      </c>
      <c r="R52" s="46">
        <f t="shared" si="2"/>
        <v>1739651</v>
      </c>
      <c r="S52" s="100">
        <v>785453</v>
      </c>
      <c r="T52" s="100">
        <v>954198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511810</v>
      </c>
      <c r="E53" s="100">
        <v>244470</v>
      </c>
      <c r="F53" s="100">
        <v>267340</v>
      </c>
      <c r="H53" s="98" t="s">
        <v>420</v>
      </c>
      <c r="I53" s="99" t="s">
        <v>1783</v>
      </c>
      <c r="J53" s="79"/>
      <c r="K53" s="100">
        <f t="shared" si="1"/>
        <v>26515</v>
      </c>
      <c r="L53" s="79"/>
      <c r="M53" s="100">
        <v>26515</v>
      </c>
      <c r="O53" s="98" t="s">
        <v>399</v>
      </c>
      <c r="P53" s="99" t="s">
        <v>1777</v>
      </c>
      <c r="Q53" s="100">
        <v>813000</v>
      </c>
      <c r="R53" s="46">
        <f t="shared" si="2"/>
        <v>4227983</v>
      </c>
      <c r="S53" s="100">
        <v>514700</v>
      </c>
      <c r="T53" s="100">
        <v>3713283</v>
      </c>
      <c r="V53" s="98" t="s">
        <v>399</v>
      </c>
      <c r="W53" s="99" t="s">
        <v>1777</v>
      </c>
      <c r="X53" s="100">
        <v>18900</v>
      </c>
      <c r="Y53" s="100">
        <f t="shared" si="3"/>
        <v>2138228</v>
      </c>
      <c r="Z53" s="79"/>
      <c r="AA53" s="100">
        <v>2138228</v>
      </c>
    </row>
    <row r="54" spans="1:27" ht="15">
      <c r="A54" s="98" t="s">
        <v>405</v>
      </c>
      <c r="B54" s="99" t="s">
        <v>1779</v>
      </c>
      <c r="C54" s="79"/>
      <c r="D54" s="46">
        <f t="shared" si="0"/>
        <v>435268</v>
      </c>
      <c r="E54" s="100">
        <v>137000</v>
      </c>
      <c r="F54" s="100">
        <v>298268</v>
      </c>
      <c r="H54" s="98" t="s">
        <v>423</v>
      </c>
      <c r="I54" s="99" t="s">
        <v>1784</v>
      </c>
      <c r="J54" s="100">
        <v>8020000</v>
      </c>
      <c r="K54" s="100">
        <f t="shared" si="1"/>
        <v>4437000</v>
      </c>
      <c r="L54" s="100">
        <v>4423000</v>
      </c>
      <c r="M54" s="100">
        <v>14000</v>
      </c>
      <c r="O54" s="98" t="s">
        <v>402</v>
      </c>
      <c r="P54" s="99" t="s">
        <v>1778</v>
      </c>
      <c r="Q54" s="100">
        <v>882200</v>
      </c>
      <c r="R54" s="46">
        <f t="shared" si="2"/>
        <v>1537268</v>
      </c>
      <c r="S54" s="100">
        <v>828970</v>
      </c>
      <c r="T54" s="100">
        <v>708298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633751</v>
      </c>
      <c r="E55" s="100">
        <v>430001</v>
      </c>
      <c r="F55" s="100">
        <v>203750</v>
      </c>
      <c r="H55" s="98" t="s">
        <v>426</v>
      </c>
      <c r="I55" s="99" t="s">
        <v>1785</v>
      </c>
      <c r="J55" s="79"/>
      <c r="K55" s="100">
        <f t="shared" si="1"/>
        <v>144750</v>
      </c>
      <c r="L55" s="79"/>
      <c r="M55" s="100">
        <v>144750</v>
      </c>
      <c r="O55" s="98" t="s">
        <v>405</v>
      </c>
      <c r="P55" s="99" t="s">
        <v>1779</v>
      </c>
      <c r="Q55" s="100">
        <v>786000</v>
      </c>
      <c r="R55" s="46">
        <f t="shared" si="2"/>
        <v>2905694</v>
      </c>
      <c r="S55" s="100">
        <v>541215</v>
      </c>
      <c r="T55" s="100">
        <v>2364479</v>
      </c>
      <c r="V55" s="98" t="s">
        <v>405</v>
      </c>
      <c r="W55" s="99" t="s">
        <v>1779</v>
      </c>
      <c r="X55" s="100">
        <v>50000</v>
      </c>
      <c r="Y55" s="100">
        <f t="shared" si="3"/>
        <v>4982447</v>
      </c>
      <c r="Z55" s="79"/>
      <c r="AA55" s="100">
        <v>4982447</v>
      </c>
    </row>
    <row r="56" spans="1:27" ht="15">
      <c r="A56" s="98" t="s">
        <v>411</v>
      </c>
      <c r="B56" s="99" t="s">
        <v>2253</v>
      </c>
      <c r="C56" s="100">
        <v>633600</v>
      </c>
      <c r="D56" s="46">
        <f t="shared" si="0"/>
        <v>671480</v>
      </c>
      <c r="E56" s="100">
        <v>399000</v>
      </c>
      <c r="F56" s="100">
        <v>272480</v>
      </c>
      <c r="H56" s="98" t="s">
        <v>429</v>
      </c>
      <c r="I56" s="99" t="s">
        <v>1786</v>
      </c>
      <c r="J56" s="79"/>
      <c r="K56" s="100">
        <f t="shared" si="1"/>
        <v>244912</v>
      </c>
      <c r="L56" s="100">
        <v>53500</v>
      </c>
      <c r="M56" s="100">
        <v>191412</v>
      </c>
      <c r="O56" s="98" t="s">
        <v>408</v>
      </c>
      <c r="P56" s="99" t="s">
        <v>1780</v>
      </c>
      <c r="Q56" s="100">
        <v>991303</v>
      </c>
      <c r="R56" s="46">
        <f t="shared" si="2"/>
        <v>3699038</v>
      </c>
      <c r="S56" s="100">
        <v>1884503</v>
      </c>
      <c r="T56" s="100">
        <v>1814535</v>
      </c>
      <c r="V56" s="98" t="s">
        <v>408</v>
      </c>
      <c r="W56" s="99" t="s">
        <v>1780</v>
      </c>
      <c r="X56" s="79"/>
      <c r="Y56" s="100">
        <f t="shared" si="3"/>
        <v>245956</v>
      </c>
      <c r="Z56" s="100">
        <v>59500</v>
      </c>
      <c r="AA56" s="100">
        <v>186456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483967</v>
      </c>
      <c r="E57" s="100">
        <v>324100</v>
      </c>
      <c r="F57" s="100">
        <v>159867</v>
      </c>
      <c r="H57" s="98" t="s">
        <v>432</v>
      </c>
      <c r="I57" s="99" t="s">
        <v>1787</v>
      </c>
      <c r="J57" s="100">
        <v>500000</v>
      </c>
      <c r="K57" s="100">
        <f t="shared" si="1"/>
        <v>25195075</v>
      </c>
      <c r="L57" s="100">
        <v>24866635</v>
      </c>
      <c r="M57" s="100">
        <v>328440</v>
      </c>
      <c r="O57" s="98" t="s">
        <v>411</v>
      </c>
      <c r="P57" s="99" t="s">
        <v>2253</v>
      </c>
      <c r="Q57" s="100">
        <v>913600</v>
      </c>
      <c r="R57" s="46">
        <f t="shared" si="2"/>
        <v>3877103</v>
      </c>
      <c r="S57" s="100">
        <v>1400500</v>
      </c>
      <c r="T57" s="100">
        <v>2476603</v>
      </c>
      <c r="V57" s="98" t="s">
        <v>411</v>
      </c>
      <c r="W57" s="99" t="s">
        <v>2253</v>
      </c>
      <c r="X57" s="79"/>
      <c r="Y57" s="100">
        <f t="shared" si="3"/>
        <v>3029740</v>
      </c>
      <c r="Z57" s="100">
        <v>2620000</v>
      </c>
      <c r="AA57" s="100">
        <v>409740</v>
      </c>
    </row>
    <row r="58" spans="1:27" ht="15">
      <c r="A58" s="98" t="s">
        <v>417</v>
      </c>
      <c r="B58" s="99" t="s">
        <v>1782</v>
      </c>
      <c r="C58" s="100">
        <v>615600</v>
      </c>
      <c r="D58" s="46">
        <f t="shared" si="0"/>
        <v>341651</v>
      </c>
      <c r="E58" s="100">
        <v>25900</v>
      </c>
      <c r="F58" s="100">
        <v>315751</v>
      </c>
      <c r="H58" s="98" t="s">
        <v>435</v>
      </c>
      <c r="I58" s="99" t="s">
        <v>1788</v>
      </c>
      <c r="J58" s="79"/>
      <c r="K58" s="100">
        <f t="shared" si="1"/>
        <v>796603</v>
      </c>
      <c r="L58" s="79"/>
      <c r="M58" s="100">
        <v>796603</v>
      </c>
      <c r="O58" s="98" t="s">
        <v>414</v>
      </c>
      <c r="P58" s="99" t="s">
        <v>1781</v>
      </c>
      <c r="Q58" s="100">
        <v>541901</v>
      </c>
      <c r="R58" s="46">
        <f t="shared" si="2"/>
        <v>1471293</v>
      </c>
      <c r="S58" s="100">
        <v>444300</v>
      </c>
      <c r="T58" s="100">
        <v>1026993</v>
      </c>
      <c r="V58" s="98" t="s">
        <v>414</v>
      </c>
      <c r="W58" s="99" t="s">
        <v>1781</v>
      </c>
      <c r="X58" s="79"/>
      <c r="Y58" s="100">
        <f t="shared" si="3"/>
        <v>1368218</v>
      </c>
      <c r="Z58" s="100">
        <v>169035</v>
      </c>
      <c r="AA58" s="100">
        <v>1199183</v>
      </c>
    </row>
    <row r="59" spans="1:27" ht="15">
      <c r="A59" s="98" t="s">
        <v>420</v>
      </c>
      <c r="B59" s="99" t="s">
        <v>1783</v>
      </c>
      <c r="C59" s="79"/>
      <c r="D59" s="46">
        <f t="shared" si="0"/>
        <v>37982</v>
      </c>
      <c r="E59" s="79"/>
      <c r="F59" s="100">
        <v>37982</v>
      </c>
      <c r="H59" s="98" t="s">
        <v>438</v>
      </c>
      <c r="I59" s="99" t="s">
        <v>1789</v>
      </c>
      <c r="J59" s="100">
        <v>113103</v>
      </c>
      <c r="K59" s="100">
        <f t="shared" si="1"/>
        <v>0</v>
      </c>
      <c r="L59" s="79"/>
      <c r="M59" s="79"/>
      <c r="O59" s="98" t="s">
        <v>417</v>
      </c>
      <c r="P59" s="99" t="s">
        <v>1782</v>
      </c>
      <c r="Q59" s="100">
        <v>1008550</v>
      </c>
      <c r="R59" s="46">
        <f t="shared" si="2"/>
        <v>2383520</v>
      </c>
      <c r="S59" s="100">
        <v>119820</v>
      </c>
      <c r="T59" s="100">
        <v>2263700</v>
      </c>
      <c r="V59" s="98" t="s">
        <v>417</v>
      </c>
      <c r="W59" s="99" t="s">
        <v>1782</v>
      </c>
      <c r="X59" s="100">
        <v>797000</v>
      </c>
      <c r="Y59" s="100">
        <f t="shared" si="3"/>
        <v>1354587</v>
      </c>
      <c r="Z59" s="79"/>
      <c r="AA59" s="100">
        <v>1354587</v>
      </c>
    </row>
    <row r="60" spans="1:27" ht="15">
      <c r="A60" s="98" t="s">
        <v>423</v>
      </c>
      <c r="B60" s="99" t="s">
        <v>1784</v>
      </c>
      <c r="C60" s="100">
        <v>1</v>
      </c>
      <c r="D60" s="46">
        <f t="shared" si="0"/>
        <v>3339259</v>
      </c>
      <c r="E60" s="100">
        <v>204301</v>
      </c>
      <c r="F60" s="100">
        <v>3134958</v>
      </c>
      <c r="H60" s="98" t="s">
        <v>441</v>
      </c>
      <c r="I60" s="99" t="s">
        <v>1790</v>
      </c>
      <c r="J60" s="79"/>
      <c r="K60" s="100">
        <f t="shared" si="1"/>
        <v>627009</v>
      </c>
      <c r="L60" s="79"/>
      <c r="M60" s="100">
        <v>627009</v>
      </c>
      <c r="O60" s="98" t="s">
        <v>420</v>
      </c>
      <c r="P60" s="99" t="s">
        <v>1783</v>
      </c>
      <c r="Q60" s="100">
        <v>968400</v>
      </c>
      <c r="R60" s="46">
        <f t="shared" si="2"/>
        <v>3597220</v>
      </c>
      <c r="S60" s="100">
        <v>685291</v>
      </c>
      <c r="T60" s="100">
        <v>2911929</v>
      </c>
      <c r="V60" s="98" t="s">
        <v>420</v>
      </c>
      <c r="W60" s="99" t="s">
        <v>1783</v>
      </c>
      <c r="X60" s="100">
        <v>18500</v>
      </c>
      <c r="Y60" s="100">
        <f t="shared" si="3"/>
        <v>2557568</v>
      </c>
      <c r="Z60" s="100">
        <v>753650</v>
      </c>
      <c r="AA60" s="100">
        <v>1803918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321479</v>
      </c>
      <c r="E61" s="100">
        <v>100000</v>
      </c>
      <c r="F61" s="100">
        <v>221479</v>
      </c>
      <c r="H61" s="98" t="s">
        <v>444</v>
      </c>
      <c r="I61" s="99" t="s">
        <v>1791</v>
      </c>
      <c r="J61" s="79"/>
      <c r="K61" s="100">
        <f t="shared" si="1"/>
        <v>74475</v>
      </c>
      <c r="L61" s="79"/>
      <c r="M61" s="100">
        <v>74475</v>
      </c>
      <c r="O61" s="98" t="s">
        <v>423</v>
      </c>
      <c r="P61" s="99" t="s">
        <v>1784</v>
      </c>
      <c r="Q61" s="100">
        <v>1216905</v>
      </c>
      <c r="R61" s="46">
        <f t="shared" si="2"/>
        <v>16848610</v>
      </c>
      <c r="S61" s="100">
        <v>1637330</v>
      </c>
      <c r="T61" s="100">
        <v>15211280</v>
      </c>
      <c r="V61" s="98" t="s">
        <v>423</v>
      </c>
      <c r="W61" s="99" t="s">
        <v>1784</v>
      </c>
      <c r="X61" s="100">
        <v>8904287</v>
      </c>
      <c r="Y61" s="100">
        <f t="shared" si="3"/>
        <v>6348918</v>
      </c>
      <c r="Z61" s="100">
        <v>4423501</v>
      </c>
      <c r="AA61" s="100">
        <v>1925417</v>
      </c>
    </row>
    <row r="62" spans="1:27" ht="15">
      <c r="A62" s="98" t="s">
        <v>429</v>
      </c>
      <c r="B62" s="99" t="s">
        <v>1786</v>
      </c>
      <c r="C62" s="100">
        <v>2000</v>
      </c>
      <c r="D62" s="46">
        <f t="shared" si="0"/>
        <v>431375</v>
      </c>
      <c r="E62" s="100">
        <v>130050</v>
      </c>
      <c r="F62" s="100">
        <v>301325</v>
      </c>
      <c r="H62" s="98" t="s">
        <v>450</v>
      </c>
      <c r="I62" s="99" t="s">
        <v>1793</v>
      </c>
      <c r="J62" s="79"/>
      <c r="K62" s="100">
        <f t="shared" si="1"/>
        <v>400550</v>
      </c>
      <c r="L62" s="79"/>
      <c r="M62" s="100">
        <v>400550</v>
      </c>
      <c r="O62" s="98" t="s">
        <v>426</v>
      </c>
      <c r="P62" s="99" t="s">
        <v>1785</v>
      </c>
      <c r="Q62" s="100">
        <v>376100</v>
      </c>
      <c r="R62" s="46">
        <f t="shared" si="2"/>
        <v>2706794</v>
      </c>
      <c r="S62" s="100">
        <v>1120900</v>
      </c>
      <c r="T62" s="100">
        <v>1585894</v>
      </c>
      <c r="V62" s="98" t="s">
        <v>426</v>
      </c>
      <c r="W62" s="99" t="s">
        <v>1785</v>
      </c>
      <c r="X62" s="79"/>
      <c r="Y62" s="100">
        <f t="shared" si="3"/>
        <v>1388560</v>
      </c>
      <c r="Z62" s="79"/>
      <c r="AA62" s="100">
        <v>1388560</v>
      </c>
    </row>
    <row r="63" spans="1:27" ht="15">
      <c r="A63" s="98" t="s">
        <v>432</v>
      </c>
      <c r="B63" s="99" t="s">
        <v>1787</v>
      </c>
      <c r="C63" s="100">
        <v>2663000</v>
      </c>
      <c r="D63" s="46">
        <f t="shared" si="0"/>
        <v>228894</v>
      </c>
      <c r="E63" s="100">
        <v>19000</v>
      </c>
      <c r="F63" s="100">
        <v>209894</v>
      </c>
      <c r="H63" s="98" t="s">
        <v>457</v>
      </c>
      <c r="I63" s="99" t="s">
        <v>1795</v>
      </c>
      <c r="J63" s="79"/>
      <c r="K63" s="100">
        <f t="shared" si="1"/>
        <v>21200</v>
      </c>
      <c r="L63" s="79"/>
      <c r="M63" s="100">
        <v>21200</v>
      </c>
      <c r="O63" s="98" t="s">
        <v>429</v>
      </c>
      <c r="P63" s="99" t="s">
        <v>1786</v>
      </c>
      <c r="Q63" s="100">
        <v>309750</v>
      </c>
      <c r="R63" s="46">
        <f t="shared" si="2"/>
        <v>2181597</v>
      </c>
      <c r="S63" s="100">
        <v>690450</v>
      </c>
      <c r="T63" s="100">
        <v>1491147</v>
      </c>
      <c r="V63" s="98" t="s">
        <v>429</v>
      </c>
      <c r="W63" s="99" t="s">
        <v>1786</v>
      </c>
      <c r="X63" s="100">
        <v>94001</v>
      </c>
      <c r="Y63" s="100">
        <f t="shared" si="3"/>
        <v>1480611</v>
      </c>
      <c r="Z63" s="100">
        <v>53500</v>
      </c>
      <c r="AA63" s="100">
        <v>1427111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16285</v>
      </c>
      <c r="E64" s="79"/>
      <c r="F64" s="100">
        <v>16285</v>
      </c>
      <c r="H64" s="98" t="s">
        <v>460</v>
      </c>
      <c r="I64" s="99" t="s">
        <v>1796</v>
      </c>
      <c r="J64" s="79"/>
      <c r="K64" s="100">
        <f t="shared" si="1"/>
        <v>491435</v>
      </c>
      <c r="L64" s="79"/>
      <c r="M64" s="100">
        <v>491435</v>
      </c>
      <c r="O64" s="98" t="s">
        <v>432</v>
      </c>
      <c r="P64" s="99" t="s">
        <v>1787</v>
      </c>
      <c r="Q64" s="100">
        <v>3190000</v>
      </c>
      <c r="R64" s="46">
        <f t="shared" si="2"/>
        <v>4582787</v>
      </c>
      <c r="S64" s="100">
        <v>2723000</v>
      </c>
      <c r="T64" s="100">
        <v>1859787</v>
      </c>
      <c r="V64" s="98" t="s">
        <v>432</v>
      </c>
      <c r="W64" s="99" t="s">
        <v>1787</v>
      </c>
      <c r="X64" s="100">
        <v>36095500</v>
      </c>
      <c r="Y64" s="100">
        <f t="shared" si="3"/>
        <v>31312822</v>
      </c>
      <c r="Z64" s="100">
        <v>28700300</v>
      </c>
      <c r="AA64" s="100">
        <v>2612522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485899</v>
      </c>
      <c r="E65" s="100">
        <v>43300</v>
      </c>
      <c r="F65" s="100">
        <v>442599</v>
      </c>
      <c r="H65" s="98" t="s">
        <v>463</v>
      </c>
      <c r="I65" s="99" t="s">
        <v>1797</v>
      </c>
      <c r="J65" s="79"/>
      <c r="K65" s="100">
        <f t="shared" si="1"/>
        <v>12359881</v>
      </c>
      <c r="L65" s="100">
        <v>500</v>
      </c>
      <c r="M65" s="100">
        <v>12359381</v>
      </c>
      <c r="O65" s="98" t="s">
        <v>435</v>
      </c>
      <c r="P65" s="99" t="s">
        <v>1788</v>
      </c>
      <c r="Q65" s="79"/>
      <c r="R65" s="46">
        <f t="shared" si="2"/>
        <v>666401</v>
      </c>
      <c r="S65" s="79"/>
      <c r="T65" s="100">
        <v>666401</v>
      </c>
      <c r="V65" s="98" t="s">
        <v>435</v>
      </c>
      <c r="W65" s="99" t="s">
        <v>1788</v>
      </c>
      <c r="X65" s="79"/>
      <c r="Y65" s="100">
        <f t="shared" si="3"/>
        <v>4904434</v>
      </c>
      <c r="Z65" s="79"/>
      <c r="AA65" s="100">
        <v>4904434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412769</v>
      </c>
      <c r="E66" s="100">
        <v>104200</v>
      </c>
      <c r="F66" s="100">
        <v>308569</v>
      </c>
      <c r="H66" s="98" t="s">
        <v>466</v>
      </c>
      <c r="I66" s="99" t="s">
        <v>1798</v>
      </c>
      <c r="J66" s="79"/>
      <c r="K66" s="100">
        <f t="shared" si="1"/>
        <v>450303</v>
      </c>
      <c r="L66" s="79"/>
      <c r="M66" s="100">
        <v>450303</v>
      </c>
      <c r="O66" s="98" t="s">
        <v>438</v>
      </c>
      <c r="P66" s="99" t="s">
        <v>1789</v>
      </c>
      <c r="Q66" s="100">
        <v>5625460</v>
      </c>
      <c r="R66" s="46">
        <f t="shared" si="2"/>
        <v>4097678</v>
      </c>
      <c r="S66" s="100">
        <v>1955088</v>
      </c>
      <c r="T66" s="100">
        <v>2142590</v>
      </c>
      <c r="V66" s="98" t="s">
        <v>438</v>
      </c>
      <c r="W66" s="99" t="s">
        <v>1789</v>
      </c>
      <c r="X66" s="100">
        <v>210603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50931</v>
      </c>
      <c r="E67" s="79"/>
      <c r="F67" s="100">
        <v>50931</v>
      </c>
      <c r="H67" s="98" t="s">
        <v>469</v>
      </c>
      <c r="I67" s="99" t="s">
        <v>1799</v>
      </c>
      <c r="J67" s="100">
        <v>88100</v>
      </c>
      <c r="K67" s="100">
        <f t="shared" si="1"/>
        <v>1021275</v>
      </c>
      <c r="L67" s="79"/>
      <c r="M67" s="100">
        <v>1021275</v>
      </c>
      <c r="O67" s="98" t="s">
        <v>441</v>
      </c>
      <c r="P67" s="99" t="s">
        <v>1790</v>
      </c>
      <c r="Q67" s="100">
        <v>69000</v>
      </c>
      <c r="R67" s="46">
        <f t="shared" si="2"/>
        <v>2884293</v>
      </c>
      <c r="S67" s="100">
        <v>512950</v>
      </c>
      <c r="T67" s="100">
        <v>2371343</v>
      </c>
      <c r="V67" s="98" t="s">
        <v>441</v>
      </c>
      <c r="W67" s="99" t="s">
        <v>1790</v>
      </c>
      <c r="X67" s="100">
        <v>11328141</v>
      </c>
      <c r="Y67" s="100">
        <f t="shared" si="3"/>
        <v>1248697</v>
      </c>
      <c r="Z67" s="100">
        <v>2000</v>
      </c>
      <c r="AA67" s="100">
        <v>1246697</v>
      </c>
    </row>
    <row r="68" spans="1:27" ht="15">
      <c r="A68" s="98" t="s">
        <v>447</v>
      </c>
      <c r="B68" s="99" t="s">
        <v>1792</v>
      </c>
      <c r="C68" s="100">
        <v>1500000</v>
      </c>
      <c r="D68" s="46">
        <f t="shared" si="0"/>
        <v>609570</v>
      </c>
      <c r="E68" s="79"/>
      <c r="F68" s="100">
        <v>609570</v>
      </c>
      <c r="H68" s="98" t="s">
        <v>472</v>
      </c>
      <c r="I68" s="99" t="s">
        <v>1800</v>
      </c>
      <c r="J68" s="79"/>
      <c r="K68" s="100">
        <f t="shared" si="1"/>
        <v>2602100</v>
      </c>
      <c r="L68" s="79"/>
      <c r="M68" s="100">
        <v>2602100</v>
      </c>
      <c r="O68" s="98" t="s">
        <v>444</v>
      </c>
      <c r="P68" s="99" t="s">
        <v>1791</v>
      </c>
      <c r="Q68" s="79"/>
      <c r="R68" s="46">
        <f t="shared" si="2"/>
        <v>738908</v>
      </c>
      <c r="S68" s="100">
        <v>106500</v>
      </c>
      <c r="T68" s="100">
        <v>632408</v>
      </c>
      <c r="V68" s="98" t="s">
        <v>444</v>
      </c>
      <c r="W68" s="99" t="s">
        <v>1791</v>
      </c>
      <c r="X68" s="79"/>
      <c r="Y68" s="100">
        <f t="shared" si="3"/>
        <v>2836113</v>
      </c>
      <c r="Z68" s="79"/>
      <c r="AA68" s="100">
        <v>2836113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416007</v>
      </c>
      <c r="E69" s="100">
        <v>69600</v>
      </c>
      <c r="F69" s="100">
        <v>346407</v>
      </c>
      <c r="H69" s="98" t="s">
        <v>475</v>
      </c>
      <c r="I69" s="99" t="s">
        <v>1801</v>
      </c>
      <c r="J69" s="79"/>
      <c r="K69" s="100">
        <f t="shared" si="1"/>
        <v>6800</v>
      </c>
      <c r="L69" s="79"/>
      <c r="M69" s="100">
        <v>6800</v>
      </c>
      <c r="O69" s="98" t="s">
        <v>447</v>
      </c>
      <c r="P69" s="99" t="s">
        <v>1792</v>
      </c>
      <c r="Q69" s="100">
        <v>2235900</v>
      </c>
      <c r="R69" s="46">
        <f t="shared" si="2"/>
        <v>2203198</v>
      </c>
      <c r="S69" s="100">
        <v>425000</v>
      </c>
      <c r="T69" s="100">
        <v>1778198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690100</v>
      </c>
      <c r="D70" s="46">
        <f t="shared" si="0"/>
        <v>481165</v>
      </c>
      <c r="E70" s="100">
        <v>47700</v>
      </c>
      <c r="F70" s="100">
        <v>433465</v>
      </c>
      <c r="H70" s="98" t="s">
        <v>478</v>
      </c>
      <c r="I70" s="99" t="s">
        <v>1802</v>
      </c>
      <c r="J70" s="100">
        <v>72500</v>
      </c>
      <c r="K70" s="100">
        <f t="shared" si="1"/>
        <v>855595</v>
      </c>
      <c r="L70" s="79"/>
      <c r="M70" s="100">
        <v>855595</v>
      </c>
      <c r="O70" s="98" t="s">
        <v>450</v>
      </c>
      <c r="P70" s="99" t="s">
        <v>1793</v>
      </c>
      <c r="Q70" s="100">
        <v>878430</v>
      </c>
      <c r="R70" s="46">
        <f t="shared" si="2"/>
        <v>3434074</v>
      </c>
      <c r="S70" s="100">
        <v>857835</v>
      </c>
      <c r="T70" s="100">
        <v>2576239</v>
      </c>
      <c r="V70" s="98" t="s">
        <v>450</v>
      </c>
      <c r="W70" s="99" t="s">
        <v>1793</v>
      </c>
      <c r="X70" s="79"/>
      <c r="Y70" s="100">
        <f t="shared" si="3"/>
        <v>3654416</v>
      </c>
      <c r="Z70" s="100">
        <v>189200</v>
      </c>
      <c r="AA70" s="100">
        <v>3465216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450647</v>
      </c>
      <c r="E71" s="100">
        <v>32200</v>
      </c>
      <c r="F71" s="100">
        <v>418447</v>
      </c>
      <c r="H71" s="98" t="s">
        <v>481</v>
      </c>
      <c r="I71" s="99" t="s">
        <v>1803</v>
      </c>
      <c r="J71" s="79"/>
      <c r="K71" s="100">
        <f aca="true" t="shared" si="5" ref="K71:K134">L71+M71</f>
        <v>5000</v>
      </c>
      <c r="L71" s="79"/>
      <c r="M71" s="100">
        <v>5000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2252413</v>
      </c>
      <c r="S71" s="100">
        <v>533360</v>
      </c>
      <c r="T71" s="100">
        <v>1719053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460</v>
      </c>
      <c r="B72" s="99" t="s">
        <v>1796</v>
      </c>
      <c r="C72" s="100">
        <v>553602</v>
      </c>
      <c r="D72" s="46">
        <f t="shared" si="4"/>
        <v>138294</v>
      </c>
      <c r="E72" s="100">
        <v>1000</v>
      </c>
      <c r="F72" s="100">
        <v>137294</v>
      </c>
      <c r="H72" s="98" t="s">
        <v>484</v>
      </c>
      <c r="I72" s="99" t="s">
        <v>1804</v>
      </c>
      <c r="J72" s="79"/>
      <c r="K72" s="100">
        <f t="shared" si="5"/>
        <v>115370</v>
      </c>
      <c r="L72" s="79"/>
      <c r="M72" s="100">
        <v>115370</v>
      </c>
      <c r="O72" s="98" t="s">
        <v>457</v>
      </c>
      <c r="P72" s="99" t="s">
        <v>1795</v>
      </c>
      <c r="Q72" s="100">
        <v>336800</v>
      </c>
      <c r="R72" s="46">
        <f t="shared" si="6"/>
        <v>4763663</v>
      </c>
      <c r="S72" s="100">
        <v>1192050</v>
      </c>
      <c r="T72" s="100">
        <v>3571613</v>
      </c>
      <c r="V72" s="98" t="s">
        <v>457</v>
      </c>
      <c r="W72" s="99" t="s">
        <v>1795</v>
      </c>
      <c r="X72" s="79"/>
      <c r="Y72" s="100">
        <f t="shared" si="7"/>
        <v>392165</v>
      </c>
      <c r="Z72" s="79"/>
      <c r="AA72" s="100">
        <v>392165</v>
      </c>
    </row>
    <row r="73" spans="1:27" ht="15">
      <c r="A73" s="98" t="s">
        <v>463</v>
      </c>
      <c r="B73" s="99" t="s">
        <v>1797</v>
      </c>
      <c r="C73" s="100">
        <v>746793</v>
      </c>
      <c r="D73" s="46">
        <f t="shared" si="4"/>
        <v>873250</v>
      </c>
      <c r="E73" s="100">
        <v>585350</v>
      </c>
      <c r="F73" s="100">
        <v>287900</v>
      </c>
      <c r="H73" s="98" t="s">
        <v>487</v>
      </c>
      <c r="I73" s="99" t="s">
        <v>1805</v>
      </c>
      <c r="J73" s="79"/>
      <c r="K73" s="100">
        <f t="shared" si="5"/>
        <v>216200</v>
      </c>
      <c r="L73" s="79"/>
      <c r="M73" s="100">
        <v>216200</v>
      </c>
      <c r="O73" s="98" t="s">
        <v>460</v>
      </c>
      <c r="P73" s="99" t="s">
        <v>1796</v>
      </c>
      <c r="Q73" s="100">
        <v>13237472</v>
      </c>
      <c r="R73" s="46">
        <f t="shared" si="6"/>
        <v>1699976</v>
      </c>
      <c r="S73" s="100">
        <v>711800</v>
      </c>
      <c r="T73" s="100">
        <v>988176</v>
      </c>
      <c r="V73" s="98" t="s">
        <v>460</v>
      </c>
      <c r="W73" s="99" t="s">
        <v>1796</v>
      </c>
      <c r="X73" s="100">
        <v>288000</v>
      </c>
      <c r="Y73" s="100">
        <f t="shared" si="7"/>
        <v>1681300</v>
      </c>
      <c r="Z73" s="79"/>
      <c r="AA73" s="100">
        <v>1681300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358734</v>
      </c>
      <c r="E74" s="79"/>
      <c r="F74" s="100">
        <v>358734</v>
      </c>
      <c r="H74" s="98" t="s">
        <v>493</v>
      </c>
      <c r="I74" s="99" t="s">
        <v>2306</v>
      </c>
      <c r="J74" s="79"/>
      <c r="K74" s="100">
        <f t="shared" si="5"/>
        <v>32724</v>
      </c>
      <c r="L74" s="79"/>
      <c r="M74" s="100">
        <v>32724</v>
      </c>
      <c r="O74" s="98" t="s">
        <v>463</v>
      </c>
      <c r="P74" s="99" t="s">
        <v>1797</v>
      </c>
      <c r="Q74" s="100">
        <v>7303493</v>
      </c>
      <c r="R74" s="46">
        <f t="shared" si="6"/>
        <v>7108010</v>
      </c>
      <c r="S74" s="100">
        <v>4260406</v>
      </c>
      <c r="T74" s="100">
        <v>2847604</v>
      </c>
      <c r="V74" s="98" t="s">
        <v>463</v>
      </c>
      <c r="W74" s="99" t="s">
        <v>1797</v>
      </c>
      <c r="X74" s="100">
        <v>972700</v>
      </c>
      <c r="Y74" s="100">
        <f t="shared" si="7"/>
        <v>85293448</v>
      </c>
      <c r="Z74" s="100">
        <v>227800</v>
      </c>
      <c r="AA74" s="100">
        <v>85065648</v>
      </c>
    </row>
    <row r="75" spans="1:27" ht="15">
      <c r="A75" s="98" t="s">
        <v>469</v>
      </c>
      <c r="B75" s="99" t="s">
        <v>1799</v>
      </c>
      <c r="C75" s="100">
        <v>579575</v>
      </c>
      <c r="D75" s="46">
        <f t="shared" si="4"/>
        <v>609027</v>
      </c>
      <c r="E75" s="100">
        <v>3000</v>
      </c>
      <c r="F75" s="100">
        <v>606027</v>
      </c>
      <c r="H75" s="98" t="s">
        <v>496</v>
      </c>
      <c r="I75" s="99" t="s">
        <v>1807</v>
      </c>
      <c r="J75" s="79"/>
      <c r="K75" s="100">
        <f t="shared" si="5"/>
        <v>1064424</v>
      </c>
      <c r="L75" s="79"/>
      <c r="M75" s="100">
        <v>1064424</v>
      </c>
      <c r="O75" s="98" t="s">
        <v>466</v>
      </c>
      <c r="P75" s="99" t="s">
        <v>1798</v>
      </c>
      <c r="Q75" s="100">
        <v>563000</v>
      </c>
      <c r="R75" s="46">
        <f t="shared" si="6"/>
        <v>3214543</v>
      </c>
      <c r="S75" s="100">
        <v>793500</v>
      </c>
      <c r="T75" s="100">
        <v>2421043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100">
        <v>436500</v>
      </c>
      <c r="D76" s="46">
        <f t="shared" si="4"/>
        <v>446187</v>
      </c>
      <c r="E76" s="79"/>
      <c r="F76" s="100">
        <v>446187</v>
      </c>
      <c r="H76" s="98" t="s">
        <v>499</v>
      </c>
      <c r="I76" s="99" t="s">
        <v>2233</v>
      </c>
      <c r="J76" s="79"/>
      <c r="K76" s="100">
        <f t="shared" si="5"/>
        <v>25000</v>
      </c>
      <c r="L76" s="79"/>
      <c r="M76" s="100">
        <v>25000</v>
      </c>
      <c r="O76" s="98" t="s">
        <v>469</v>
      </c>
      <c r="P76" s="99" t="s">
        <v>1799</v>
      </c>
      <c r="Q76" s="100">
        <v>1029675</v>
      </c>
      <c r="R76" s="46">
        <f t="shared" si="6"/>
        <v>6031383</v>
      </c>
      <c r="S76" s="100">
        <v>1861390</v>
      </c>
      <c r="T76" s="100">
        <v>4169993</v>
      </c>
      <c r="V76" s="98" t="s">
        <v>469</v>
      </c>
      <c r="W76" s="99" t="s">
        <v>1799</v>
      </c>
      <c r="X76" s="100">
        <v>375100</v>
      </c>
      <c r="Y76" s="100">
        <f t="shared" si="7"/>
        <v>4091611</v>
      </c>
      <c r="Z76" s="100">
        <v>111700</v>
      </c>
      <c r="AA76" s="100">
        <v>3979911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347934</v>
      </c>
      <c r="E77" s="100">
        <v>93000</v>
      </c>
      <c r="F77" s="100">
        <v>254934</v>
      </c>
      <c r="H77" s="98" t="s">
        <v>502</v>
      </c>
      <c r="I77" s="99" t="s">
        <v>1808</v>
      </c>
      <c r="J77" s="79"/>
      <c r="K77" s="100">
        <f t="shared" si="5"/>
        <v>266394</v>
      </c>
      <c r="L77" s="79"/>
      <c r="M77" s="100">
        <v>266394</v>
      </c>
      <c r="O77" s="98" t="s">
        <v>472</v>
      </c>
      <c r="P77" s="99" t="s">
        <v>1800</v>
      </c>
      <c r="Q77" s="100">
        <v>4160494</v>
      </c>
      <c r="R77" s="46">
        <f t="shared" si="6"/>
        <v>1792780</v>
      </c>
      <c r="S77" s="100">
        <v>120680</v>
      </c>
      <c r="T77" s="100">
        <v>1672100</v>
      </c>
      <c r="V77" s="98" t="s">
        <v>472</v>
      </c>
      <c r="W77" s="99" t="s">
        <v>1800</v>
      </c>
      <c r="X77" s="79"/>
      <c r="Y77" s="100">
        <f t="shared" si="7"/>
        <v>8962347</v>
      </c>
      <c r="Z77" s="79"/>
      <c r="AA77" s="100">
        <v>8962347</v>
      </c>
    </row>
    <row r="78" spans="1:27" ht="15">
      <c r="A78" s="98" t="s">
        <v>478</v>
      </c>
      <c r="B78" s="99" t="s">
        <v>1802</v>
      </c>
      <c r="C78" s="100">
        <v>2056000</v>
      </c>
      <c r="D78" s="46">
        <f t="shared" si="4"/>
        <v>2364248</v>
      </c>
      <c r="E78" s="100">
        <v>830320</v>
      </c>
      <c r="F78" s="100">
        <v>1533928</v>
      </c>
      <c r="H78" s="98" t="s">
        <v>504</v>
      </c>
      <c r="I78" s="99" t="s">
        <v>1809</v>
      </c>
      <c r="J78" s="79"/>
      <c r="K78" s="100">
        <f t="shared" si="5"/>
        <v>411155</v>
      </c>
      <c r="L78" s="79"/>
      <c r="M78" s="100">
        <v>411155</v>
      </c>
      <c r="O78" s="98" t="s">
        <v>475</v>
      </c>
      <c r="P78" s="99" t="s">
        <v>1801</v>
      </c>
      <c r="Q78" s="79"/>
      <c r="R78" s="46">
        <f t="shared" si="6"/>
        <v>2031501</v>
      </c>
      <c r="S78" s="100">
        <v>254100</v>
      </c>
      <c r="T78" s="100">
        <v>1777401</v>
      </c>
      <c r="V78" s="98" t="s">
        <v>475</v>
      </c>
      <c r="W78" s="99" t="s">
        <v>1801</v>
      </c>
      <c r="X78" s="79"/>
      <c r="Y78" s="100">
        <f t="shared" si="7"/>
        <v>2003060</v>
      </c>
      <c r="Z78" s="79"/>
      <c r="AA78" s="100">
        <v>2003060</v>
      </c>
    </row>
    <row r="79" spans="1:27" ht="15">
      <c r="A79" s="98" t="s">
        <v>481</v>
      </c>
      <c r="B79" s="99" t="s">
        <v>1803</v>
      </c>
      <c r="C79" s="100">
        <v>10085983</v>
      </c>
      <c r="D79" s="46">
        <f t="shared" si="4"/>
        <v>634660</v>
      </c>
      <c r="E79" s="100">
        <v>415200</v>
      </c>
      <c r="F79" s="100">
        <v>219460</v>
      </c>
      <c r="H79" s="98" t="s">
        <v>507</v>
      </c>
      <c r="I79" s="99" t="s">
        <v>1810</v>
      </c>
      <c r="J79" s="100">
        <v>45000</v>
      </c>
      <c r="K79" s="100">
        <f t="shared" si="5"/>
        <v>873900</v>
      </c>
      <c r="L79" s="100">
        <v>650000</v>
      </c>
      <c r="M79" s="100">
        <v>223900</v>
      </c>
      <c r="O79" s="98" t="s">
        <v>478</v>
      </c>
      <c r="P79" s="99" t="s">
        <v>1802</v>
      </c>
      <c r="Q79" s="100">
        <v>4150340</v>
      </c>
      <c r="R79" s="46">
        <f t="shared" si="6"/>
        <v>15778282</v>
      </c>
      <c r="S79" s="100">
        <v>6096970</v>
      </c>
      <c r="T79" s="100">
        <v>9681312</v>
      </c>
      <c r="V79" s="98" t="s">
        <v>478</v>
      </c>
      <c r="W79" s="99" t="s">
        <v>1802</v>
      </c>
      <c r="X79" s="100">
        <v>335100</v>
      </c>
      <c r="Y79" s="100">
        <f t="shared" si="7"/>
        <v>11153317</v>
      </c>
      <c r="Z79" s="100">
        <v>211100</v>
      </c>
      <c r="AA79" s="100">
        <v>10942217</v>
      </c>
    </row>
    <row r="80" spans="1:27" ht="15">
      <c r="A80" s="98" t="s">
        <v>484</v>
      </c>
      <c r="B80" s="99" t="s">
        <v>1804</v>
      </c>
      <c r="C80" s="100">
        <v>435300</v>
      </c>
      <c r="D80" s="46">
        <f t="shared" si="4"/>
        <v>1003683</v>
      </c>
      <c r="E80" s="100">
        <v>508980</v>
      </c>
      <c r="F80" s="100">
        <v>494703</v>
      </c>
      <c r="H80" s="98" t="s">
        <v>510</v>
      </c>
      <c r="I80" s="99" t="s">
        <v>2216</v>
      </c>
      <c r="J80" s="79"/>
      <c r="K80" s="100">
        <f t="shared" si="5"/>
        <v>1069635</v>
      </c>
      <c r="L80" s="79"/>
      <c r="M80" s="100">
        <v>1069635</v>
      </c>
      <c r="O80" s="98" t="s">
        <v>481</v>
      </c>
      <c r="P80" s="99" t="s">
        <v>1803</v>
      </c>
      <c r="Q80" s="100">
        <v>11124983</v>
      </c>
      <c r="R80" s="46">
        <f t="shared" si="6"/>
        <v>4526555</v>
      </c>
      <c r="S80" s="100">
        <v>2809560</v>
      </c>
      <c r="T80" s="100">
        <v>1716995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119000</v>
      </c>
      <c r="D81" s="46">
        <f t="shared" si="4"/>
        <v>81903</v>
      </c>
      <c r="E81" s="79"/>
      <c r="F81" s="100">
        <v>81903</v>
      </c>
      <c r="H81" s="98" t="s">
        <v>516</v>
      </c>
      <c r="I81" s="99" t="s">
        <v>1812</v>
      </c>
      <c r="J81" s="79"/>
      <c r="K81" s="100">
        <f t="shared" si="5"/>
        <v>195580</v>
      </c>
      <c r="L81" s="100">
        <v>85000</v>
      </c>
      <c r="M81" s="100">
        <v>110580</v>
      </c>
      <c r="O81" s="98" t="s">
        <v>484</v>
      </c>
      <c r="P81" s="99" t="s">
        <v>1804</v>
      </c>
      <c r="Q81" s="100">
        <v>875890</v>
      </c>
      <c r="R81" s="46">
        <f t="shared" si="6"/>
        <v>4395544</v>
      </c>
      <c r="S81" s="100">
        <v>2061375</v>
      </c>
      <c r="T81" s="100">
        <v>2334169</v>
      </c>
      <c r="V81" s="98" t="s">
        <v>484</v>
      </c>
      <c r="W81" s="99" t="s">
        <v>1804</v>
      </c>
      <c r="X81" s="79"/>
      <c r="Y81" s="100">
        <f t="shared" si="7"/>
        <v>1818132</v>
      </c>
      <c r="Z81" s="79"/>
      <c r="AA81" s="100">
        <v>1818132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61500</v>
      </c>
      <c r="E82" s="79"/>
      <c r="F82" s="100">
        <v>61500</v>
      </c>
      <c r="H82" s="98" t="s">
        <v>519</v>
      </c>
      <c r="I82" s="99" t="s">
        <v>1813</v>
      </c>
      <c r="J82" s="100">
        <v>201300</v>
      </c>
      <c r="K82" s="100">
        <f t="shared" si="5"/>
        <v>118300</v>
      </c>
      <c r="L82" s="79"/>
      <c r="M82" s="100">
        <v>118300</v>
      </c>
      <c r="O82" s="98" t="s">
        <v>487</v>
      </c>
      <c r="P82" s="99" t="s">
        <v>1805</v>
      </c>
      <c r="Q82" s="100">
        <v>119000</v>
      </c>
      <c r="R82" s="46">
        <f t="shared" si="6"/>
        <v>1007168</v>
      </c>
      <c r="S82" s="100">
        <v>210050</v>
      </c>
      <c r="T82" s="100">
        <v>797118</v>
      </c>
      <c r="V82" s="98" t="s">
        <v>487</v>
      </c>
      <c r="W82" s="99" t="s">
        <v>1805</v>
      </c>
      <c r="X82" s="79"/>
      <c r="Y82" s="100">
        <f t="shared" si="7"/>
        <v>3050054</v>
      </c>
      <c r="Z82" s="79"/>
      <c r="AA82" s="100">
        <v>3050054</v>
      </c>
    </row>
    <row r="83" spans="1:27" ht="15">
      <c r="A83" s="98" t="s">
        <v>493</v>
      </c>
      <c r="B83" s="99" t="s">
        <v>2306</v>
      </c>
      <c r="C83" s="100">
        <v>500</v>
      </c>
      <c r="D83" s="46">
        <f t="shared" si="4"/>
        <v>1165651</v>
      </c>
      <c r="E83" s="100">
        <v>553000</v>
      </c>
      <c r="F83" s="100">
        <v>612651</v>
      </c>
      <c r="H83" s="98" t="s">
        <v>522</v>
      </c>
      <c r="I83" s="99" t="s">
        <v>1814</v>
      </c>
      <c r="J83" s="79"/>
      <c r="K83" s="100">
        <f t="shared" si="5"/>
        <v>1500</v>
      </c>
      <c r="L83" s="79"/>
      <c r="M83" s="100">
        <v>1500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414553</v>
      </c>
      <c r="E84" s="100">
        <v>99400</v>
      </c>
      <c r="F84" s="100">
        <v>315153</v>
      </c>
      <c r="H84" s="98" t="s">
        <v>525</v>
      </c>
      <c r="I84" s="99" t="s">
        <v>1815</v>
      </c>
      <c r="J84" s="100">
        <v>10000</v>
      </c>
      <c r="K84" s="100">
        <f t="shared" si="5"/>
        <v>77899</v>
      </c>
      <c r="L84" s="79"/>
      <c r="M84" s="100">
        <v>77899</v>
      </c>
      <c r="O84" s="98" t="s">
        <v>493</v>
      </c>
      <c r="P84" s="99" t="s">
        <v>2306</v>
      </c>
      <c r="Q84" s="100">
        <v>51300</v>
      </c>
      <c r="R84" s="46">
        <f t="shared" si="6"/>
        <v>8226244</v>
      </c>
      <c r="S84" s="100">
        <v>3371564</v>
      </c>
      <c r="T84" s="100">
        <v>4854680</v>
      </c>
      <c r="V84" s="98" t="s">
        <v>493</v>
      </c>
      <c r="W84" s="99" t="s">
        <v>2306</v>
      </c>
      <c r="X84" s="100">
        <v>112800</v>
      </c>
      <c r="Y84" s="100">
        <f t="shared" si="7"/>
        <v>4632682</v>
      </c>
      <c r="Z84" s="79"/>
      <c r="AA84" s="100">
        <v>4632682</v>
      </c>
    </row>
    <row r="85" spans="1:27" ht="15">
      <c r="A85" s="98" t="s">
        <v>499</v>
      </c>
      <c r="B85" s="99" t="s">
        <v>2233</v>
      </c>
      <c r="C85" s="79"/>
      <c r="D85" s="46">
        <f t="shared" si="4"/>
        <v>138272</v>
      </c>
      <c r="E85" s="79"/>
      <c r="F85" s="100">
        <v>138272</v>
      </c>
      <c r="H85" s="98" t="s">
        <v>528</v>
      </c>
      <c r="I85" s="99" t="s">
        <v>1816</v>
      </c>
      <c r="J85" s="100">
        <v>654796</v>
      </c>
      <c r="K85" s="100">
        <f t="shared" si="5"/>
        <v>550329</v>
      </c>
      <c r="L85" s="79"/>
      <c r="M85" s="100">
        <v>550329</v>
      </c>
      <c r="O85" s="98" t="s">
        <v>496</v>
      </c>
      <c r="P85" s="99" t="s">
        <v>1807</v>
      </c>
      <c r="Q85" s="100">
        <v>1500</v>
      </c>
      <c r="R85" s="46">
        <f t="shared" si="6"/>
        <v>2428289</v>
      </c>
      <c r="S85" s="100">
        <v>859400</v>
      </c>
      <c r="T85" s="100">
        <v>1568889</v>
      </c>
      <c r="V85" s="98" t="s">
        <v>496</v>
      </c>
      <c r="W85" s="99" t="s">
        <v>1807</v>
      </c>
      <c r="X85" s="100">
        <v>27801</v>
      </c>
      <c r="Y85" s="100">
        <f t="shared" si="7"/>
        <v>3365622</v>
      </c>
      <c r="Z85" s="79"/>
      <c r="AA85" s="100">
        <v>3365622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22450</v>
      </c>
      <c r="E86" s="79"/>
      <c r="F86" s="100">
        <v>22450</v>
      </c>
      <c r="H86" s="98" t="s">
        <v>531</v>
      </c>
      <c r="I86" s="99" t="s">
        <v>1817</v>
      </c>
      <c r="J86" s="79"/>
      <c r="K86" s="100">
        <f t="shared" si="5"/>
        <v>348807</v>
      </c>
      <c r="L86" s="100">
        <v>36450</v>
      </c>
      <c r="M86" s="100">
        <v>312357</v>
      </c>
      <c r="O86" s="98" t="s">
        <v>499</v>
      </c>
      <c r="P86" s="99" t="s">
        <v>2233</v>
      </c>
      <c r="Q86" s="100">
        <v>2435446</v>
      </c>
      <c r="R86" s="46">
        <f t="shared" si="6"/>
        <v>5699844</v>
      </c>
      <c r="S86" s="100">
        <v>2419150</v>
      </c>
      <c r="T86" s="100">
        <v>3280694</v>
      </c>
      <c r="V86" s="98" t="s">
        <v>499</v>
      </c>
      <c r="W86" s="99" t="s">
        <v>2233</v>
      </c>
      <c r="X86" s="100">
        <v>17000</v>
      </c>
      <c r="Y86" s="100">
        <f t="shared" si="7"/>
        <v>1247962</v>
      </c>
      <c r="Z86" s="79"/>
      <c r="AA86" s="100">
        <v>1247962</v>
      </c>
    </row>
    <row r="87" spans="1:27" ht="15">
      <c r="A87" s="98" t="s">
        <v>504</v>
      </c>
      <c r="B87" s="99" t="s">
        <v>1809</v>
      </c>
      <c r="C87" s="100">
        <v>527600</v>
      </c>
      <c r="D87" s="46">
        <f t="shared" si="4"/>
        <v>1813443</v>
      </c>
      <c r="E87" s="100">
        <v>589650</v>
      </c>
      <c r="F87" s="100">
        <v>1223793</v>
      </c>
      <c r="H87" s="98" t="s">
        <v>534</v>
      </c>
      <c r="I87" s="99" t="s">
        <v>1818</v>
      </c>
      <c r="J87" s="79"/>
      <c r="K87" s="100">
        <f t="shared" si="5"/>
        <v>435294</v>
      </c>
      <c r="L87" s="100">
        <v>700</v>
      </c>
      <c r="M87" s="100">
        <v>434594</v>
      </c>
      <c r="O87" s="98" t="s">
        <v>502</v>
      </c>
      <c r="P87" s="99" t="s">
        <v>1808</v>
      </c>
      <c r="Q87" s="79"/>
      <c r="R87" s="46">
        <f t="shared" si="6"/>
        <v>170674</v>
      </c>
      <c r="S87" s="79"/>
      <c r="T87" s="100">
        <v>170674</v>
      </c>
      <c r="V87" s="98" t="s">
        <v>502</v>
      </c>
      <c r="W87" s="99" t="s">
        <v>1808</v>
      </c>
      <c r="X87" s="79"/>
      <c r="Y87" s="100">
        <f t="shared" si="7"/>
        <v>2996881</v>
      </c>
      <c r="Z87" s="79"/>
      <c r="AA87" s="100">
        <v>2996881</v>
      </c>
    </row>
    <row r="88" spans="1:27" ht="15">
      <c r="A88" s="98" t="s">
        <v>507</v>
      </c>
      <c r="B88" s="99" t="s">
        <v>1810</v>
      </c>
      <c r="C88" s="100">
        <v>722601</v>
      </c>
      <c r="D88" s="46">
        <f t="shared" si="4"/>
        <v>1021299</v>
      </c>
      <c r="E88" s="100">
        <v>39550</v>
      </c>
      <c r="F88" s="100">
        <v>981749</v>
      </c>
      <c r="H88" s="98" t="s">
        <v>541</v>
      </c>
      <c r="I88" s="99" t="s">
        <v>1819</v>
      </c>
      <c r="J88" s="79"/>
      <c r="K88" s="100">
        <f t="shared" si="5"/>
        <v>13300</v>
      </c>
      <c r="L88" s="79"/>
      <c r="M88" s="100">
        <v>13300</v>
      </c>
      <c r="O88" s="98" t="s">
        <v>504</v>
      </c>
      <c r="P88" s="99" t="s">
        <v>1809</v>
      </c>
      <c r="Q88" s="100">
        <v>3979932</v>
      </c>
      <c r="R88" s="46">
        <f t="shared" si="6"/>
        <v>14487235</v>
      </c>
      <c r="S88" s="100">
        <v>5670830</v>
      </c>
      <c r="T88" s="100">
        <v>8816405</v>
      </c>
      <c r="V88" s="98" t="s">
        <v>504</v>
      </c>
      <c r="W88" s="99" t="s">
        <v>1809</v>
      </c>
      <c r="X88" s="100">
        <v>1002200</v>
      </c>
      <c r="Y88" s="100">
        <f t="shared" si="7"/>
        <v>4472896</v>
      </c>
      <c r="Z88" s="100">
        <v>25000</v>
      </c>
      <c r="AA88" s="100">
        <v>4447896</v>
      </c>
    </row>
    <row r="89" spans="1:27" ht="15">
      <c r="A89" s="98" t="s">
        <v>513</v>
      </c>
      <c r="B89" s="99" t="s">
        <v>1811</v>
      </c>
      <c r="C89" s="100">
        <v>421001</v>
      </c>
      <c r="D89" s="46">
        <f t="shared" si="4"/>
        <v>980746</v>
      </c>
      <c r="E89" s="100">
        <v>501600</v>
      </c>
      <c r="F89" s="100">
        <v>479146</v>
      </c>
      <c r="H89" s="98" t="s">
        <v>544</v>
      </c>
      <c r="I89" s="99" t="s">
        <v>1820</v>
      </c>
      <c r="J89" s="79"/>
      <c r="K89" s="100">
        <f t="shared" si="5"/>
        <v>12975</v>
      </c>
      <c r="L89" s="79"/>
      <c r="M89" s="100">
        <v>12975</v>
      </c>
      <c r="O89" s="98" t="s">
        <v>507</v>
      </c>
      <c r="P89" s="99" t="s">
        <v>1810</v>
      </c>
      <c r="Q89" s="100">
        <v>8201501</v>
      </c>
      <c r="R89" s="46">
        <f t="shared" si="6"/>
        <v>8616059</v>
      </c>
      <c r="S89" s="100">
        <v>4496975</v>
      </c>
      <c r="T89" s="100">
        <v>4119084</v>
      </c>
      <c r="V89" s="98" t="s">
        <v>507</v>
      </c>
      <c r="W89" s="99" t="s">
        <v>1810</v>
      </c>
      <c r="X89" s="100">
        <v>262677</v>
      </c>
      <c r="Y89" s="100">
        <f t="shared" si="7"/>
        <v>4053156</v>
      </c>
      <c r="Z89" s="100">
        <v>1229000</v>
      </c>
      <c r="AA89" s="100">
        <v>2824156</v>
      </c>
    </row>
    <row r="90" spans="1:27" ht="15">
      <c r="A90" s="98" t="s">
        <v>516</v>
      </c>
      <c r="B90" s="99" t="s">
        <v>1812</v>
      </c>
      <c r="C90" s="100">
        <v>240000</v>
      </c>
      <c r="D90" s="46">
        <f t="shared" si="4"/>
        <v>251009</v>
      </c>
      <c r="E90" s="100">
        <v>19775</v>
      </c>
      <c r="F90" s="100">
        <v>231234</v>
      </c>
      <c r="H90" s="98" t="s">
        <v>553</v>
      </c>
      <c r="I90" s="99" t="s">
        <v>1822</v>
      </c>
      <c r="J90" s="100">
        <v>1628025</v>
      </c>
      <c r="K90" s="100">
        <f t="shared" si="5"/>
        <v>5801541</v>
      </c>
      <c r="L90" s="79"/>
      <c r="M90" s="100">
        <v>5801541</v>
      </c>
      <c r="O90" s="98" t="s">
        <v>513</v>
      </c>
      <c r="P90" s="99" t="s">
        <v>1811</v>
      </c>
      <c r="Q90" s="100">
        <v>2588354</v>
      </c>
      <c r="R90" s="46">
        <f t="shared" si="6"/>
        <v>6650197</v>
      </c>
      <c r="S90" s="100">
        <v>2422758</v>
      </c>
      <c r="T90" s="100">
        <v>4227439</v>
      </c>
      <c r="V90" s="98" t="s">
        <v>510</v>
      </c>
      <c r="W90" s="99" t="s">
        <v>2216</v>
      </c>
      <c r="X90" s="100">
        <v>28000</v>
      </c>
      <c r="Y90" s="100">
        <f t="shared" si="7"/>
        <v>14371408</v>
      </c>
      <c r="Z90" s="79"/>
      <c r="AA90" s="100">
        <v>14371408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102724</v>
      </c>
      <c r="E91" s="100">
        <v>50000</v>
      </c>
      <c r="F91" s="100">
        <v>52724</v>
      </c>
      <c r="H91" s="98" t="s">
        <v>556</v>
      </c>
      <c r="I91" s="99" t="s">
        <v>1823</v>
      </c>
      <c r="J91" s="100">
        <v>1200</v>
      </c>
      <c r="K91" s="100">
        <f t="shared" si="5"/>
        <v>3000</v>
      </c>
      <c r="L91" s="79"/>
      <c r="M91" s="100">
        <v>3000</v>
      </c>
      <c r="O91" s="98" t="s">
        <v>516</v>
      </c>
      <c r="P91" s="99" t="s">
        <v>1812</v>
      </c>
      <c r="Q91" s="100">
        <v>240000</v>
      </c>
      <c r="R91" s="46">
        <f t="shared" si="6"/>
        <v>2760739</v>
      </c>
      <c r="S91" s="100">
        <v>652375</v>
      </c>
      <c r="T91" s="100">
        <v>2108364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522</v>
      </c>
      <c r="B92" s="99" t="s">
        <v>1814</v>
      </c>
      <c r="C92" s="100">
        <v>100</v>
      </c>
      <c r="D92" s="46">
        <f t="shared" si="4"/>
        <v>326257</v>
      </c>
      <c r="E92" s="79"/>
      <c r="F92" s="100">
        <v>326257</v>
      </c>
      <c r="H92" s="98" t="s">
        <v>559</v>
      </c>
      <c r="I92" s="99" t="s">
        <v>1824</v>
      </c>
      <c r="J92" s="79"/>
      <c r="K92" s="100">
        <f t="shared" si="5"/>
        <v>89405</v>
      </c>
      <c r="L92" s="79"/>
      <c r="M92" s="100">
        <v>89405</v>
      </c>
      <c r="O92" s="98" t="s">
        <v>519</v>
      </c>
      <c r="P92" s="99" t="s">
        <v>1813</v>
      </c>
      <c r="Q92" s="79"/>
      <c r="R92" s="46">
        <f t="shared" si="6"/>
        <v>1259937</v>
      </c>
      <c r="S92" s="100">
        <v>347600</v>
      </c>
      <c r="T92" s="100">
        <v>912337</v>
      </c>
      <c r="V92" s="98" t="s">
        <v>516</v>
      </c>
      <c r="W92" s="99" t="s">
        <v>1812</v>
      </c>
      <c r="X92" s="79"/>
      <c r="Y92" s="100">
        <f t="shared" si="7"/>
        <v>940413</v>
      </c>
      <c r="Z92" s="100">
        <v>245000</v>
      </c>
      <c r="AA92" s="100">
        <v>695413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544274</v>
      </c>
      <c r="E93" s="100">
        <v>198000</v>
      </c>
      <c r="F93" s="100">
        <v>346274</v>
      </c>
      <c r="H93" s="98" t="s">
        <v>562</v>
      </c>
      <c r="I93" s="99" t="s">
        <v>2317</v>
      </c>
      <c r="J93" s="100">
        <v>6162117</v>
      </c>
      <c r="K93" s="100">
        <f t="shared" si="5"/>
        <v>7075</v>
      </c>
      <c r="L93" s="79"/>
      <c r="M93" s="100">
        <v>7075</v>
      </c>
      <c r="O93" s="98" t="s">
        <v>522</v>
      </c>
      <c r="P93" s="99" t="s">
        <v>1814</v>
      </c>
      <c r="Q93" s="100">
        <v>1446700</v>
      </c>
      <c r="R93" s="46">
        <f t="shared" si="6"/>
        <v>4344262</v>
      </c>
      <c r="S93" s="100">
        <v>1036260</v>
      </c>
      <c r="T93" s="100">
        <v>3308002</v>
      </c>
      <c r="V93" s="98" t="s">
        <v>519</v>
      </c>
      <c r="W93" s="99" t="s">
        <v>1813</v>
      </c>
      <c r="X93" s="100">
        <v>201300</v>
      </c>
      <c r="Y93" s="100">
        <f t="shared" si="7"/>
        <v>126600</v>
      </c>
      <c r="Z93" s="79"/>
      <c r="AA93" s="100">
        <v>126600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1048824</v>
      </c>
      <c r="E94" s="100">
        <v>505400</v>
      </c>
      <c r="F94" s="100">
        <v>543424</v>
      </c>
      <c r="H94" s="98" t="s">
        <v>565</v>
      </c>
      <c r="I94" s="99" t="s">
        <v>1825</v>
      </c>
      <c r="J94" s="79"/>
      <c r="K94" s="100">
        <f t="shared" si="5"/>
        <v>93300</v>
      </c>
      <c r="L94" s="79"/>
      <c r="M94" s="100">
        <v>93300</v>
      </c>
      <c r="O94" s="98" t="s">
        <v>525</v>
      </c>
      <c r="P94" s="99" t="s">
        <v>1815</v>
      </c>
      <c r="Q94" s="100">
        <v>3536400</v>
      </c>
      <c r="R94" s="46">
        <f t="shared" si="6"/>
        <v>3005296</v>
      </c>
      <c r="S94" s="100">
        <v>825852</v>
      </c>
      <c r="T94" s="100">
        <v>2179444</v>
      </c>
      <c r="V94" s="98" t="s">
        <v>522</v>
      </c>
      <c r="W94" s="99" t="s">
        <v>1814</v>
      </c>
      <c r="X94" s="79"/>
      <c r="Y94" s="100">
        <f t="shared" si="7"/>
        <v>49800</v>
      </c>
      <c r="Z94" s="79"/>
      <c r="AA94" s="100">
        <v>49800</v>
      </c>
    </row>
    <row r="95" spans="1:27" ht="15">
      <c r="A95" s="98" t="s">
        <v>531</v>
      </c>
      <c r="B95" s="99" t="s">
        <v>1817</v>
      </c>
      <c r="C95" s="100">
        <v>650388</v>
      </c>
      <c r="D95" s="46">
        <f t="shared" si="4"/>
        <v>8000</v>
      </c>
      <c r="E95" s="79"/>
      <c r="F95" s="100">
        <v>8000</v>
      </c>
      <c r="H95" s="98" t="s">
        <v>568</v>
      </c>
      <c r="I95" s="99" t="s">
        <v>1826</v>
      </c>
      <c r="J95" s="79"/>
      <c r="K95" s="100">
        <f t="shared" si="5"/>
        <v>1400</v>
      </c>
      <c r="L95" s="79"/>
      <c r="M95" s="100">
        <v>1400</v>
      </c>
      <c r="O95" s="98" t="s">
        <v>528</v>
      </c>
      <c r="P95" s="99" t="s">
        <v>1816</v>
      </c>
      <c r="Q95" s="100">
        <v>2837223</v>
      </c>
      <c r="R95" s="46">
        <f t="shared" si="6"/>
        <v>4415170</v>
      </c>
      <c r="S95" s="100">
        <v>1474100</v>
      </c>
      <c r="T95" s="100">
        <v>2941070</v>
      </c>
      <c r="V95" s="98" t="s">
        <v>525</v>
      </c>
      <c r="W95" s="99" t="s">
        <v>1815</v>
      </c>
      <c r="X95" s="100">
        <v>477744</v>
      </c>
      <c r="Y95" s="100">
        <f t="shared" si="7"/>
        <v>1375698</v>
      </c>
      <c r="Z95" s="79"/>
      <c r="AA95" s="100">
        <v>1375698</v>
      </c>
    </row>
    <row r="96" spans="1:27" ht="15">
      <c r="A96" s="98" t="s">
        <v>534</v>
      </c>
      <c r="B96" s="99" t="s">
        <v>1818</v>
      </c>
      <c r="C96" s="100">
        <v>11000</v>
      </c>
      <c r="D96" s="46">
        <f t="shared" si="4"/>
        <v>1618597</v>
      </c>
      <c r="E96" s="100">
        <v>851000</v>
      </c>
      <c r="F96" s="100">
        <v>767597</v>
      </c>
      <c r="H96" s="98" t="s">
        <v>571</v>
      </c>
      <c r="I96" s="99" t="s">
        <v>1827</v>
      </c>
      <c r="J96" s="79"/>
      <c r="K96" s="100">
        <f t="shared" si="5"/>
        <v>265000</v>
      </c>
      <c r="L96" s="79"/>
      <c r="M96" s="100">
        <v>265000</v>
      </c>
      <c r="O96" s="98" t="s">
        <v>531</v>
      </c>
      <c r="P96" s="99" t="s">
        <v>1817</v>
      </c>
      <c r="Q96" s="100">
        <v>2932494</v>
      </c>
      <c r="R96" s="46">
        <f t="shared" si="6"/>
        <v>468024</v>
      </c>
      <c r="S96" s="79"/>
      <c r="T96" s="100">
        <v>468024</v>
      </c>
      <c r="V96" s="98" t="s">
        <v>528</v>
      </c>
      <c r="W96" s="99" t="s">
        <v>1816</v>
      </c>
      <c r="X96" s="100">
        <v>654796</v>
      </c>
      <c r="Y96" s="100">
        <f t="shared" si="7"/>
        <v>1846002</v>
      </c>
      <c r="Z96" s="79"/>
      <c r="AA96" s="100">
        <v>1846002</v>
      </c>
    </row>
    <row r="97" spans="1:27" ht="15">
      <c r="A97" s="98" t="s">
        <v>538</v>
      </c>
      <c r="B97" s="99" t="s">
        <v>2307</v>
      </c>
      <c r="C97" s="100">
        <v>23000</v>
      </c>
      <c r="D97" s="46">
        <f t="shared" si="4"/>
        <v>11300</v>
      </c>
      <c r="E97" s="79"/>
      <c r="F97" s="100">
        <v>11300</v>
      </c>
      <c r="H97" s="98" t="s">
        <v>574</v>
      </c>
      <c r="I97" s="99" t="s">
        <v>1828</v>
      </c>
      <c r="J97" s="100">
        <v>2738780</v>
      </c>
      <c r="K97" s="100">
        <f t="shared" si="5"/>
        <v>3526431</v>
      </c>
      <c r="L97" s="79"/>
      <c r="M97" s="100">
        <v>3526431</v>
      </c>
      <c r="O97" s="98" t="s">
        <v>534</v>
      </c>
      <c r="P97" s="99" t="s">
        <v>1818</v>
      </c>
      <c r="Q97" s="100">
        <v>4845900</v>
      </c>
      <c r="R97" s="46">
        <f t="shared" si="6"/>
        <v>8490457</v>
      </c>
      <c r="S97" s="100">
        <v>3713160</v>
      </c>
      <c r="T97" s="100">
        <v>4777297</v>
      </c>
      <c r="V97" s="98" t="s">
        <v>531</v>
      </c>
      <c r="W97" s="99" t="s">
        <v>1817</v>
      </c>
      <c r="X97" s="100">
        <v>8415034</v>
      </c>
      <c r="Y97" s="100">
        <f t="shared" si="7"/>
        <v>2185120</v>
      </c>
      <c r="Z97" s="100">
        <v>347550</v>
      </c>
      <c r="AA97" s="100">
        <v>1837570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103151</v>
      </c>
      <c r="E98" s="79"/>
      <c r="F98" s="100">
        <v>103151</v>
      </c>
      <c r="H98" s="98" t="s">
        <v>577</v>
      </c>
      <c r="I98" s="99" t="s">
        <v>2337</v>
      </c>
      <c r="J98" s="100">
        <v>35000</v>
      </c>
      <c r="K98" s="100">
        <f t="shared" si="5"/>
        <v>0</v>
      </c>
      <c r="L98" s="79"/>
      <c r="M98" s="79"/>
      <c r="O98" s="98" t="s">
        <v>538</v>
      </c>
      <c r="P98" s="99" t="s">
        <v>2307</v>
      </c>
      <c r="Q98" s="100">
        <v>30300</v>
      </c>
      <c r="R98" s="46">
        <f t="shared" si="6"/>
        <v>424257</v>
      </c>
      <c r="S98" s="100">
        <v>23800</v>
      </c>
      <c r="T98" s="100">
        <v>400457</v>
      </c>
      <c r="V98" s="98" t="s">
        <v>534</v>
      </c>
      <c r="W98" s="99" t="s">
        <v>1818</v>
      </c>
      <c r="X98" s="100">
        <v>177700</v>
      </c>
      <c r="Y98" s="100">
        <f t="shared" si="7"/>
        <v>4100700</v>
      </c>
      <c r="Z98" s="100">
        <v>870600</v>
      </c>
      <c r="AA98" s="100">
        <v>3230100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17009</v>
      </c>
      <c r="E99" s="79"/>
      <c r="F99" s="100">
        <v>17009</v>
      </c>
      <c r="H99" s="98" t="s">
        <v>580</v>
      </c>
      <c r="I99" s="99" t="s">
        <v>1829</v>
      </c>
      <c r="J99" s="100">
        <v>11600</v>
      </c>
      <c r="K99" s="100">
        <f t="shared" si="5"/>
        <v>837000</v>
      </c>
      <c r="L99" s="79"/>
      <c r="M99" s="100">
        <v>837000</v>
      </c>
      <c r="O99" s="98" t="s">
        <v>541</v>
      </c>
      <c r="P99" s="99" t="s">
        <v>1819</v>
      </c>
      <c r="Q99" s="79"/>
      <c r="R99" s="46">
        <f t="shared" si="6"/>
        <v>543986</v>
      </c>
      <c r="S99" s="79"/>
      <c r="T99" s="100">
        <v>543986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510698</v>
      </c>
      <c r="E100" s="100">
        <v>29365</v>
      </c>
      <c r="F100" s="100">
        <v>481333</v>
      </c>
      <c r="H100" s="98" t="s">
        <v>583</v>
      </c>
      <c r="I100" s="99" t="s">
        <v>1830</v>
      </c>
      <c r="J100" s="79"/>
      <c r="K100" s="100">
        <f t="shared" si="5"/>
        <v>2975</v>
      </c>
      <c r="L100" s="79"/>
      <c r="M100" s="100">
        <v>2975</v>
      </c>
      <c r="O100" s="98" t="s">
        <v>544</v>
      </c>
      <c r="P100" s="99" t="s">
        <v>1820</v>
      </c>
      <c r="Q100" s="79"/>
      <c r="R100" s="46">
        <f t="shared" si="6"/>
        <v>549044</v>
      </c>
      <c r="S100" s="79"/>
      <c r="T100" s="100">
        <v>549044</v>
      </c>
      <c r="V100" s="98" t="s">
        <v>541</v>
      </c>
      <c r="W100" s="99" t="s">
        <v>1819</v>
      </c>
      <c r="X100" s="100">
        <v>167768</v>
      </c>
      <c r="Y100" s="100">
        <f t="shared" si="7"/>
        <v>33411</v>
      </c>
      <c r="Z100" s="79"/>
      <c r="AA100" s="100">
        <v>33411</v>
      </c>
    </row>
    <row r="101" spans="1:27" ht="15">
      <c r="A101" s="98" t="s">
        <v>556</v>
      </c>
      <c r="B101" s="99" t="s">
        <v>1823</v>
      </c>
      <c r="C101" s="100">
        <v>694400</v>
      </c>
      <c r="D101" s="46">
        <f t="shared" si="4"/>
        <v>210112</v>
      </c>
      <c r="E101" s="100">
        <v>124200</v>
      </c>
      <c r="F101" s="100">
        <v>85912</v>
      </c>
      <c r="H101" s="98" t="s">
        <v>586</v>
      </c>
      <c r="I101" s="99" t="s">
        <v>1831</v>
      </c>
      <c r="J101" s="100">
        <v>100</v>
      </c>
      <c r="K101" s="100">
        <f t="shared" si="5"/>
        <v>318575</v>
      </c>
      <c r="L101" s="100">
        <v>8800</v>
      </c>
      <c r="M101" s="100">
        <v>309775</v>
      </c>
      <c r="O101" s="98" t="s">
        <v>547</v>
      </c>
      <c r="P101" s="99" t="s">
        <v>1821</v>
      </c>
      <c r="Q101" s="100">
        <v>659850</v>
      </c>
      <c r="R101" s="46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281526</v>
      </c>
      <c r="Z101" s="79"/>
      <c r="AA101" s="100">
        <v>281526</v>
      </c>
    </row>
    <row r="102" spans="1:27" ht="15">
      <c r="A102" s="98" t="s">
        <v>559</v>
      </c>
      <c r="B102" s="99" t="s">
        <v>1824</v>
      </c>
      <c r="C102" s="100">
        <v>342900</v>
      </c>
      <c r="D102" s="46">
        <f t="shared" si="4"/>
        <v>458280</v>
      </c>
      <c r="E102" s="79"/>
      <c r="F102" s="100">
        <v>458280</v>
      </c>
      <c r="H102" s="98" t="s">
        <v>589</v>
      </c>
      <c r="I102" s="99" t="s">
        <v>1832</v>
      </c>
      <c r="J102" s="79"/>
      <c r="K102" s="100">
        <f t="shared" si="5"/>
        <v>228682</v>
      </c>
      <c r="L102" s="79"/>
      <c r="M102" s="100">
        <v>228682</v>
      </c>
      <c r="O102" s="98" t="s">
        <v>550</v>
      </c>
      <c r="P102" s="99" t="s">
        <v>2341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78368</v>
      </c>
      <c r="E103" s="79"/>
      <c r="F103" s="100">
        <v>78368</v>
      </c>
      <c r="H103" s="98" t="s">
        <v>592</v>
      </c>
      <c r="I103" s="99" t="s">
        <v>1833</v>
      </c>
      <c r="J103" s="79"/>
      <c r="K103" s="100">
        <f t="shared" si="5"/>
        <v>247629</v>
      </c>
      <c r="L103" s="79"/>
      <c r="M103" s="100">
        <v>247629</v>
      </c>
      <c r="O103" s="98" t="s">
        <v>553</v>
      </c>
      <c r="P103" s="99" t="s">
        <v>1822</v>
      </c>
      <c r="Q103" s="100">
        <v>6314101</v>
      </c>
      <c r="R103" s="46">
        <f t="shared" si="6"/>
        <v>4007816</v>
      </c>
      <c r="S103" s="100">
        <v>161665</v>
      </c>
      <c r="T103" s="100">
        <v>3846151</v>
      </c>
      <c r="V103" s="98" t="s">
        <v>550</v>
      </c>
      <c r="W103" s="99" t="s">
        <v>2341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173800</v>
      </c>
      <c r="D104" s="46">
        <f t="shared" si="4"/>
        <v>365342</v>
      </c>
      <c r="E104" s="79"/>
      <c r="F104" s="100">
        <v>365342</v>
      </c>
      <c r="H104" s="98" t="s">
        <v>595</v>
      </c>
      <c r="I104" s="99" t="s">
        <v>1834</v>
      </c>
      <c r="J104" s="100">
        <v>49739</v>
      </c>
      <c r="K104" s="100">
        <f t="shared" si="5"/>
        <v>101630</v>
      </c>
      <c r="L104" s="79"/>
      <c r="M104" s="100">
        <v>101630</v>
      </c>
      <c r="O104" s="98" t="s">
        <v>556</v>
      </c>
      <c r="P104" s="99" t="s">
        <v>1823</v>
      </c>
      <c r="Q104" s="100">
        <v>6266399</v>
      </c>
      <c r="R104" s="46">
        <f t="shared" si="6"/>
        <v>1117049</v>
      </c>
      <c r="S104" s="100">
        <v>124200</v>
      </c>
      <c r="T104" s="100">
        <v>992849</v>
      </c>
      <c r="V104" s="98" t="s">
        <v>553</v>
      </c>
      <c r="W104" s="99" t="s">
        <v>1822</v>
      </c>
      <c r="X104" s="100">
        <v>5415320</v>
      </c>
      <c r="Y104" s="100">
        <f t="shared" si="7"/>
        <v>11610375</v>
      </c>
      <c r="Z104" s="100">
        <v>483000</v>
      </c>
      <c r="AA104" s="100">
        <v>11127375</v>
      </c>
    </row>
    <row r="105" spans="1:27" ht="15">
      <c r="A105" s="98" t="s">
        <v>568</v>
      </c>
      <c r="B105" s="99" t="s">
        <v>1826</v>
      </c>
      <c r="C105" s="100">
        <v>119320</v>
      </c>
      <c r="D105" s="46">
        <f t="shared" si="4"/>
        <v>176041</v>
      </c>
      <c r="E105" s="79"/>
      <c r="F105" s="100">
        <v>176041</v>
      </c>
      <c r="H105" s="98" t="s">
        <v>604</v>
      </c>
      <c r="I105" s="99" t="s">
        <v>1836</v>
      </c>
      <c r="J105" s="79"/>
      <c r="K105" s="100">
        <f t="shared" si="5"/>
        <v>50609</v>
      </c>
      <c r="L105" s="79"/>
      <c r="M105" s="100">
        <v>50609</v>
      </c>
      <c r="O105" s="98" t="s">
        <v>559</v>
      </c>
      <c r="P105" s="99" t="s">
        <v>1824</v>
      </c>
      <c r="Q105" s="100">
        <v>670900</v>
      </c>
      <c r="R105" s="46">
        <f t="shared" si="6"/>
        <v>3740701</v>
      </c>
      <c r="S105" s="100">
        <v>80450</v>
      </c>
      <c r="T105" s="100">
        <v>3660251</v>
      </c>
      <c r="V105" s="98" t="s">
        <v>556</v>
      </c>
      <c r="W105" s="99" t="s">
        <v>1823</v>
      </c>
      <c r="X105" s="100">
        <v>4481728</v>
      </c>
      <c r="Y105" s="100">
        <f t="shared" si="7"/>
        <v>116034</v>
      </c>
      <c r="Z105" s="100">
        <v>30100</v>
      </c>
      <c r="AA105" s="100">
        <v>85934</v>
      </c>
    </row>
    <row r="106" spans="1:27" ht="15">
      <c r="A106" s="98" t="s">
        <v>571</v>
      </c>
      <c r="B106" s="99" t="s">
        <v>1827</v>
      </c>
      <c r="C106" s="79"/>
      <c r="D106" s="46">
        <f t="shared" si="4"/>
        <v>389889</v>
      </c>
      <c r="E106" s="100">
        <v>70</v>
      </c>
      <c r="F106" s="100">
        <v>389819</v>
      </c>
      <c r="H106" s="98" t="s">
        <v>607</v>
      </c>
      <c r="I106" s="99" t="s">
        <v>1837</v>
      </c>
      <c r="J106" s="100">
        <v>17800</v>
      </c>
      <c r="K106" s="100">
        <f t="shared" si="5"/>
        <v>1718760</v>
      </c>
      <c r="L106" s="79"/>
      <c r="M106" s="100">
        <v>1718760</v>
      </c>
      <c r="O106" s="98" t="s">
        <v>562</v>
      </c>
      <c r="P106" s="99" t="s">
        <v>2317</v>
      </c>
      <c r="Q106" s="100">
        <v>406500</v>
      </c>
      <c r="R106" s="46">
        <f t="shared" si="6"/>
        <v>761553</v>
      </c>
      <c r="S106" s="100">
        <v>184300</v>
      </c>
      <c r="T106" s="100">
        <v>577253</v>
      </c>
      <c r="V106" s="98" t="s">
        <v>559</v>
      </c>
      <c r="W106" s="99" t="s">
        <v>1824</v>
      </c>
      <c r="X106" s="100">
        <v>270850</v>
      </c>
      <c r="Y106" s="100">
        <f t="shared" si="7"/>
        <v>19715823</v>
      </c>
      <c r="Z106" s="100">
        <v>16000000</v>
      </c>
      <c r="AA106" s="100">
        <v>3715823</v>
      </c>
    </row>
    <row r="107" spans="1:27" ht="15">
      <c r="A107" s="98" t="s">
        <v>574</v>
      </c>
      <c r="B107" s="99" t="s">
        <v>1828</v>
      </c>
      <c r="C107" s="100">
        <v>340686</v>
      </c>
      <c r="D107" s="46">
        <f t="shared" si="4"/>
        <v>853155</v>
      </c>
      <c r="E107" s="100">
        <v>50501</v>
      </c>
      <c r="F107" s="100">
        <v>802654</v>
      </c>
      <c r="H107" s="98" t="s">
        <v>613</v>
      </c>
      <c r="I107" s="99" t="s">
        <v>1838</v>
      </c>
      <c r="J107" s="100">
        <v>1500</v>
      </c>
      <c r="K107" s="100">
        <f t="shared" si="5"/>
        <v>234717</v>
      </c>
      <c r="L107" s="79"/>
      <c r="M107" s="100">
        <v>234717</v>
      </c>
      <c r="O107" s="98" t="s">
        <v>565</v>
      </c>
      <c r="P107" s="99" t="s">
        <v>1825</v>
      </c>
      <c r="Q107" s="100">
        <v>1805311</v>
      </c>
      <c r="R107" s="46">
        <f t="shared" si="6"/>
        <v>2801414</v>
      </c>
      <c r="S107" s="100">
        <v>308950</v>
      </c>
      <c r="T107" s="100">
        <v>2492464</v>
      </c>
      <c r="V107" s="98" t="s">
        <v>562</v>
      </c>
      <c r="W107" s="99" t="s">
        <v>2317</v>
      </c>
      <c r="X107" s="100">
        <v>6162117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580</v>
      </c>
      <c r="B108" s="99" t="s">
        <v>1829</v>
      </c>
      <c r="C108" s="79"/>
      <c r="D108" s="46">
        <f t="shared" si="4"/>
        <v>444806</v>
      </c>
      <c r="E108" s="79"/>
      <c r="F108" s="100">
        <v>444806</v>
      </c>
      <c r="H108" s="98" t="s">
        <v>616</v>
      </c>
      <c r="I108" s="99" t="s">
        <v>1839</v>
      </c>
      <c r="J108" s="79"/>
      <c r="K108" s="100">
        <f t="shared" si="5"/>
        <v>4500</v>
      </c>
      <c r="L108" s="79"/>
      <c r="M108" s="100">
        <v>4500</v>
      </c>
      <c r="O108" s="98" t="s">
        <v>568</v>
      </c>
      <c r="P108" s="99" t="s">
        <v>1826</v>
      </c>
      <c r="Q108" s="100">
        <v>2498309</v>
      </c>
      <c r="R108" s="46">
        <f t="shared" si="6"/>
        <v>1534635</v>
      </c>
      <c r="S108" s="100">
        <v>39210</v>
      </c>
      <c r="T108" s="100">
        <v>1495425</v>
      </c>
      <c r="V108" s="98" t="s">
        <v>565</v>
      </c>
      <c r="W108" s="99" t="s">
        <v>1825</v>
      </c>
      <c r="X108" s="100">
        <v>900</v>
      </c>
      <c r="Y108" s="100">
        <f t="shared" si="7"/>
        <v>4231683</v>
      </c>
      <c r="Z108" s="79"/>
      <c r="AA108" s="100">
        <v>4231683</v>
      </c>
    </row>
    <row r="109" spans="1:27" ht="15">
      <c r="A109" s="98" t="s">
        <v>583</v>
      </c>
      <c r="B109" s="99" t="s">
        <v>1830</v>
      </c>
      <c r="C109" s="79"/>
      <c r="D109" s="46">
        <f t="shared" si="4"/>
        <v>266825</v>
      </c>
      <c r="E109" s="79"/>
      <c r="F109" s="100">
        <v>266825</v>
      </c>
      <c r="H109" s="98" t="s">
        <v>622</v>
      </c>
      <c r="I109" s="99" t="s">
        <v>1841</v>
      </c>
      <c r="J109" s="79"/>
      <c r="K109" s="100">
        <f t="shared" si="5"/>
        <v>4459492</v>
      </c>
      <c r="L109" s="100">
        <v>24000</v>
      </c>
      <c r="M109" s="100">
        <v>4435492</v>
      </c>
      <c r="O109" s="98" t="s">
        <v>571</v>
      </c>
      <c r="P109" s="99" t="s">
        <v>1827</v>
      </c>
      <c r="Q109" s="100">
        <v>3239730</v>
      </c>
      <c r="R109" s="46">
        <f t="shared" si="6"/>
        <v>1959946</v>
      </c>
      <c r="S109" s="100">
        <v>201070</v>
      </c>
      <c r="T109" s="100">
        <v>1758876</v>
      </c>
      <c r="V109" s="98" t="s">
        <v>568</v>
      </c>
      <c r="W109" s="99" t="s">
        <v>1826</v>
      </c>
      <c r="X109" s="100">
        <v>668400</v>
      </c>
      <c r="Y109" s="100">
        <f t="shared" si="7"/>
        <v>179615</v>
      </c>
      <c r="Z109" s="79"/>
      <c r="AA109" s="100">
        <v>179615</v>
      </c>
    </row>
    <row r="110" spans="1:27" ht="15">
      <c r="A110" s="98" t="s">
        <v>586</v>
      </c>
      <c r="B110" s="99" t="s">
        <v>1831</v>
      </c>
      <c r="C110" s="100">
        <v>186001</v>
      </c>
      <c r="D110" s="46">
        <f t="shared" si="4"/>
        <v>458550</v>
      </c>
      <c r="E110" s="100">
        <v>100</v>
      </c>
      <c r="F110" s="100">
        <v>458450</v>
      </c>
      <c r="H110" s="98" t="s">
        <v>625</v>
      </c>
      <c r="I110" s="99" t="s">
        <v>1842</v>
      </c>
      <c r="J110" s="79"/>
      <c r="K110" s="100">
        <f t="shared" si="5"/>
        <v>19700</v>
      </c>
      <c r="L110" s="79"/>
      <c r="M110" s="100">
        <v>19700</v>
      </c>
      <c r="O110" s="98" t="s">
        <v>574</v>
      </c>
      <c r="P110" s="99" t="s">
        <v>1828</v>
      </c>
      <c r="Q110" s="100">
        <v>4987258</v>
      </c>
      <c r="R110" s="46">
        <f t="shared" si="6"/>
        <v>2136027</v>
      </c>
      <c r="S110" s="100">
        <v>922688</v>
      </c>
      <c r="T110" s="100">
        <v>1213339</v>
      </c>
      <c r="V110" s="98" t="s">
        <v>571</v>
      </c>
      <c r="W110" s="99" t="s">
        <v>1827</v>
      </c>
      <c r="X110" s="79"/>
      <c r="Y110" s="100">
        <f t="shared" si="7"/>
        <v>5033894</v>
      </c>
      <c r="Z110" s="79"/>
      <c r="AA110" s="100">
        <v>5033894</v>
      </c>
    </row>
    <row r="111" spans="1:27" ht="15">
      <c r="A111" s="98" t="s">
        <v>589</v>
      </c>
      <c r="B111" s="99" t="s">
        <v>1832</v>
      </c>
      <c r="C111" s="100">
        <v>233500</v>
      </c>
      <c r="D111" s="46">
        <f t="shared" si="4"/>
        <v>477488</v>
      </c>
      <c r="E111" s="100">
        <v>41150</v>
      </c>
      <c r="F111" s="100">
        <v>436338</v>
      </c>
      <c r="H111" s="98" t="s">
        <v>631</v>
      </c>
      <c r="I111" s="99" t="s">
        <v>1844</v>
      </c>
      <c r="J111" s="100">
        <v>3479</v>
      </c>
      <c r="K111" s="100">
        <f t="shared" si="5"/>
        <v>12000</v>
      </c>
      <c r="L111" s="79"/>
      <c r="M111" s="100">
        <v>12000</v>
      </c>
      <c r="O111" s="98" t="s">
        <v>577</v>
      </c>
      <c r="P111" s="99" t="s">
        <v>2337</v>
      </c>
      <c r="Q111" s="100">
        <v>330000</v>
      </c>
      <c r="R111" s="46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5767214</v>
      </c>
      <c r="Y111" s="100">
        <f t="shared" si="7"/>
        <v>26820480</v>
      </c>
      <c r="Z111" s="100">
        <v>53520</v>
      </c>
      <c r="AA111" s="100">
        <v>26766960</v>
      </c>
    </row>
    <row r="112" spans="1:27" ht="15">
      <c r="A112" s="98" t="s">
        <v>592</v>
      </c>
      <c r="B112" s="99" t="s">
        <v>1833</v>
      </c>
      <c r="C112" s="100">
        <v>167508</v>
      </c>
      <c r="D112" s="46">
        <f t="shared" si="4"/>
        <v>698821</v>
      </c>
      <c r="E112" s="100">
        <v>96004</v>
      </c>
      <c r="F112" s="100">
        <v>602817</v>
      </c>
      <c r="H112" s="98" t="s">
        <v>637</v>
      </c>
      <c r="I112" s="99" t="s">
        <v>1846</v>
      </c>
      <c r="J112" s="100">
        <v>17100</v>
      </c>
      <c r="K112" s="100">
        <f t="shared" si="5"/>
        <v>103924</v>
      </c>
      <c r="L112" s="79"/>
      <c r="M112" s="100">
        <v>103924</v>
      </c>
      <c r="O112" s="98" t="s">
        <v>580</v>
      </c>
      <c r="P112" s="99" t="s">
        <v>1829</v>
      </c>
      <c r="Q112" s="100">
        <v>17900</v>
      </c>
      <c r="R112" s="46">
        <f t="shared" si="6"/>
        <v>3099926</v>
      </c>
      <c r="S112" s="100">
        <v>33600</v>
      </c>
      <c r="T112" s="100">
        <v>3066326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595</v>
      </c>
      <c r="B113" s="99" t="s">
        <v>1834</v>
      </c>
      <c r="C113" s="100">
        <v>941992</v>
      </c>
      <c r="D113" s="46">
        <f t="shared" si="4"/>
        <v>968034</v>
      </c>
      <c r="E113" s="100">
        <v>108066</v>
      </c>
      <c r="F113" s="100">
        <v>859968</v>
      </c>
      <c r="H113" s="98" t="s">
        <v>640</v>
      </c>
      <c r="I113" s="99" t="s">
        <v>2255</v>
      </c>
      <c r="J113" s="100">
        <v>42475</v>
      </c>
      <c r="K113" s="100">
        <f t="shared" si="5"/>
        <v>26600</v>
      </c>
      <c r="L113" s="79"/>
      <c r="M113" s="100">
        <v>26600</v>
      </c>
      <c r="O113" s="98" t="s">
        <v>583</v>
      </c>
      <c r="P113" s="99" t="s">
        <v>1830</v>
      </c>
      <c r="Q113" s="100">
        <v>187224</v>
      </c>
      <c r="R113" s="46">
        <f t="shared" si="6"/>
        <v>1863165</v>
      </c>
      <c r="S113" s="100">
        <v>236000</v>
      </c>
      <c r="T113" s="100">
        <v>1627165</v>
      </c>
      <c r="V113" s="98" t="s">
        <v>580</v>
      </c>
      <c r="W113" s="99" t="s">
        <v>1829</v>
      </c>
      <c r="X113" s="100">
        <v>1044704</v>
      </c>
      <c r="Y113" s="100">
        <f t="shared" si="7"/>
        <v>13151889</v>
      </c>
      <c r="Z113" s="100">
        <v>3800</v>
      </c>
      <c r="AA113" s="100">
        <v>13148089</v>
      </c>
    </row>
    <row r="114" spans="1:27" ht="15">
      <c r="A114" s="98" t="s">
        <v>598</v>
      </c>
      <c r="B114" s="99" t="s">
        <v>1835</v>
      </c>
      <c r="C114" s="79"/>
      <c r="D114" s="46">
        <f t="shared" si="4"/>
        <v>156996</v>
      </c>
      <c r="E114" s="100">
        <v>57200</v>
      </c>
      <c r="F114" s="100">
        <v>99796</v>
      </c>
      <c r="H114" s="98" t="s">
        <v>643</v>
      </c>
      <c r="I114" s="99" t="s">
        <v>1814</v>
      </c>
      <c r="J114" s="79"/>
      <c r="K114" s="100">
        <f t="shared" si="5"/>
        <v>11100</v>
      </c>
      <c r="L114" s="79"/>
      <c r="M114" s="100">
        <v>11100</v>
      </c>
      <c r="O114" s="98" t="s">
        <v>586</v>
      </c>
      <c r="P114" s="99" t="s">
        <v>1831</v>
      </c>
      <c r="Q114" s="100">
        <v>1313960</v>
      </c>
      <c r="R114" s="46">
        <f t="shared" si="6"/>
        <v>4766261</v>
      </c>
      <c r="S114" s="100">
        <v>663331</v>
      </c>
      <c r="T114" s="100">
        <v>4102930</v>
      </c>
      <c r="V114" s="98" t="s">
        <v>583</v>
      </c>
      <c r="W114" s="99" t="s">
        <v>1830</v>
      </c>
      <c r="X114" s="100">
        <v>57120</v>
      </c>
      <c r="Y114" s="100">
        <f t="shared" si="7"/>
        <v>1048029</v>
      </c>
      <c r="Z114" s="100">
        <v>670966</v>
      </c>
      <c r="AA114" s="100">
        <v>377063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591102</v>
      </c>
      <c r="E115" s="79"/>
      <c r="F115" s="100">
        <v>591102</v>
      </c>
      <c r="H115" s="98" t="s">
        <v>645</v>
      </c>
      <c r="I115" s="99" t="s">
        <v>1847</v>
      </c>
      <c r="J115" s="100">
        <v>604351</v>
      </c>
      <c r="K115" s="100">
        <f t="shared" si="5"/>
        <v>526490</v>
      </c>
      <c r="L115" s="79"/>
      <c r="M115" s="100">
        <v>526490</v>
      </c>
      <c r="O115" s="98" t="s">
        <v>589</v>
      </c>
      <c r="P115" s="99" t="s">
        <v>1832</v>
      </c>
      <c r="Q115" s="100">
        <v>1473566</v>
      </c>
      <c r="R115" s="46">
        <f t="shared" si="6"/>
        <v>2563351</v>
      </c>
      <c r="S115" s="100">
        <v>65050</v>
      </c>
      <c r="T115" s="100">
        <v>2498301</v>
      </c>
      <c r="V115" s="98" t="s">
        <v>586</v>
      </c>
      <c r="W115" s="99" t="s">
        <v>1831</v>
      </c>
      <c r="X115" s="100">
        <v>95400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607</v>
      </c>
      <c r="B116" s="99" t="s">
        <v>1837</v>
      </c>
      <c r="C116" s="79"/>
      <c r="D116" s="46">
        <f t="shared" si="4"/>
        <v>1644981</v>
      </c>
      <c r="E116" s="100">
        <v>20852</v>
      </c>
      <c r="F116" s="100">
        <v>1624129</v>
      </c>
      <c r="H116" s="98" t="s">
        <v>654</v>
      </c>
      <c r="I116" s="99" t="s">
        <v>2308</v>
      </c>
      <c r="J116" s="79"/>
      <c r="K116" s="100">
        <f t="shared" si="5"/>
        <v>4155</v>
      </c>
      <c r="L116" s="79"/>
      <c r="M116" s="100">
        <v>4155</v>
      </c>
      <c r="O116" s="98" t="s">
        <v>592</v>
      </c>
      <c r="P116" s="99" t="s">
        <v>1833</v>
      </c>
      <c r="Q116" s="100">
        <v>713321</v>
      </c>
      <c r="R116" s="46">
        <f t="shared" si="6"/>
        <v>2664052</v>
      </c>
      <c r="S116" s="100">
        <v>139894</v>
      </c>
      <c r="T116" s="100">
        <v>2524158</v>
      </c>
      <c r="V116" s="98" t="s">
        <v>589</v>
      </c>
      <c r="W116" s="99" t="s">
        <v>1832</v>
      </c>
      <c r="X116" s="100">
        <v>31800</v>
      </c>
      <c r="Y116" s="100">
        <f t="shared" si="7"/>
        <v>1039844</v>
      </c>
      <c r="Z116" s="79"/>
      <c r="AA116" s="100">
        <v>1039844</v>
      </c>
    </row>
    <row r="117" spans="1:27" ht="15">
      <c r="A117" s="98" t="s">
        <v>610</v>
      </c>
      <c r="B117" s="99" t="s">
        <v>2254</v>
      </c>
      <c r="C117" s="100">
        <v>500</v>
      </c>
      <c r="D117" s="46">
        <f t="shared" si="4"/>
        <v>600</v>
      </c>
      <c r="E117" s="79"/>
      <c r="F117" s="100">
        <v>600</v>
      </c>
      <c r="H117" s="98" t="s">
        <v>658</v>
      </c>
      <c r="I117" s="99" t="s">
        <v>2256</v>
      </c>
      <c r="J117" s="100">
        <v>2000</v>
      </c>
      <c r="K117" s="100">
        <f t="shared" si="5"/>
        <v>507269</v>
      </c>
      <c r="L117" s="100">
        <v>10500</v>
      </c>
      <c r="M117" s="100">
        <v>496769</v>
      </c>
      <c r="O117" s="98" t="s">
        <v>595</v>
      </c>
      <c r="P117" s="99" t="s">
        <v>1834</v>
      </c>
      <c r="Q117" s="100">
        <v>8426095</v>
      </c>
      <c r="R117" s="46">
        <f t="shared" si="6"/>
        <v>10247849</v>
      </c>
      <c r="S117" s="100">
        <v>1085291</v>
      </c>
      <c r="T117" s="100">
        <v>9162558</v>
      </c>
      <c r="V117" s="98" t="s">
        <v>592</v>
      </c>
      <c r="W117" s="99" t="s">
        <v>1833</v>
      </c>
      <c r="X117" s="79"/>
      <c r="Y117" s="100">
        <f t="shared" si="7"/>
        <v>3765142</v>
      </c>
      <c r="Z117" s="79"/>
      <c r="AA117" s="100">
        <v>3765142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79772</v>
      </c>
      <c r="E118" s="79"/>
      <c r="F118" s="100">
        <v>79772</v>
      </c>
      <c r="H118" s="98" t="s">
        <v>664</v>
      </c>
      <c r="I118" s="99" t="s">
        <v>1850</v>
      </c>
      <c r="J118" s="79"/>
      <c r="K118" s="100">
        <f t="shared" si="5"/>
        <v>3502</v>
      </c>
      <c r="L118" s="79"/>
      <c r="M118" s="100">
        <v>3502</v>
      </c>
      <c r="O118" s="98" t="s">
        <v>598</v>
      </c>
      <c r="P118" s="99" t="s">
        <v>1835</v>
      </c>
      <c r="Q118" s="79"/>
      <c r="R118" s="46">
        <f t="shared" si="6"/>
        <v>1445118</v>
      </c>
      <c r="S118" s="100">
        <v>408060</v>
      </c>
      <c r="T118" s="100">
        <v>1037058</v>
      </c>
      <c r="V118" s="98" t="s">
        <v>595</v>
      </c>
      <c r="W118" s="99" t="s">
        <v>1834</v>
      </c>
      <c r="X118" s="100">
        <v>3809103</v>
      </c>
      <c r="Y118" s="100">
        <f t="shared" si="7"/>
        <v>2616558</v>
      </c>
      <c r="Z118" s="100">
        <v>70600</v>
      </c>
      <c r="AA118" s="100">
        <v>2545958</v>
      </c>
    </row>
    <row r="119" spans="1:27" ht="15">
      <c r="A119" s="98" t="s">
        <v>616</v>
      </c>
      <c r="B119" s="99" t="s">
        <v>1839</v>
      </c>
      <c r="C119" s="79"/>
      <c r="D119" s="46">
        <f t="shared" si="4"/>
        <v>158166</v>
      </c>
      <c r="E119" s="79"/>
      <c r="F119" s="100">
        <v>158166</v>
      </c>
      <c r="H119" s="98" t="s">
        <v>667</v>
      </c>
      <c r="I119" s="99" t="s">
        <v>1851</v>
      </c>
      <c r="J119" s="79"/>
      <c r="K119" s="100">
        <f t="shared" si="5"/>
        <v>49700</v>
      </c>
      <c r="L119" s="79"/>
      <c r="M119" s="100">
        <v>49700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619</v>
      </c>
      <c r="B120" s="99" t="s">
        <v>1840</v>
      </c>
      <c r="C120" s="79"/>
      <c r="D120" s="46">
        <f t="shared" si="4"/>
        <v>58741</v>
      </c>
      <c r="E120" s="79"/>
      <c r="F120" s="100">
        <v>58741</v>
      </c>
      <c r="H120" s="98" t="s">
        <v>670</v>
      </c>
      <c r="I120" s="99" t="s">
        <v>1852</v>
      </c>
      <c r="J120" s="79"/>
      <c r="K120" s="100">
        <f t="shared" si="5"/>
        <v>1286425</v>
      </c>
      <c r="L120" s="79"/>
      <c r="M120" s="100">
        <v>1286425</v>
      </c>
      <c r="O120" s="98" t="s">
        <v>604</v>
      </c>
      <c r="P120" s="99" t="s">
        <v>1836</v>
      </c>
      <c r="Q120" s="100">
        <v>135500</v>
      </c>
      <c r="R120" s="46">
        <f t="shared" si="6"/>
        <v>2030378</v>
      </c>
      <c r="S120" s="79"/>
      <c r="T120" s="100">
        <v>2030378</v>
      </c>
      <c r="V120" s="98" t="s">
        <v>604</v>
      </c>
      <c r="W120" s="99" t="s">
        <v>1836</v>
      </c>
      <c r="X120" s="79"/>
      <c r="Y120" s="100">
        <f t="shared" si="7"/>
        <v>1780038</v>
      </c>
      <c r="Z120" s="100">
        <v>15552</v>
      </c>
      <c r="AA120" s="100">
        <v>1764486</v>
      </c>
    </row>
    <row r="121" spans="1:27" ht="15">
      <c r="A121" s="98" t="s">
        <v>622</v>
      </c>
      <c r="B121" s="99" t="s">
        <v>1841</v>
      </c>
      <c r="C121" s="100">
        <v>26121</v>
      </c>
      <c r="D121" s="46">
        <f t="shared" si="4"/>
        <v>601978</v>
      </c>
      <c r="E121" s="79"/>
      <c r="F121" s="100">
        <v>601978</v>
      </c>
      <c r="H121" s="98" t="s">
        <v>673</v>
      </c>
      <c r="I121" s="99" t="s">
        <v>1853</v>
      </c>
      <c r="J121" s="79"/>
      <c r="K121" s="100">
        <f t="shared" si="5"/>
        <v>90500</v>
      </c>
      <c r="L121" s="79"/>
      <c r="M121" s="100">
        <v>90500</v>
      </c>
      <c r="O121" s="98" t="s">
        <v>607</v>
      </c>
      <c r="P121" s="99" t="s">
        <v>1837</v>
      </c>
      <c r="Q121" s="100">
        <v>305375</v>
      </c>
      <c r="R121" s="46">
        <f t="shared" si="6"/>
        <v>10217854</v>
      </c>
      <c r="S121" s="100">
        <v>209206</v>
      </c>
      <c r="T121" s="100">
        <v>10008648</v>
      </c>
      <c r="V121" s="98" t="s">
        <v>607</v>
      </c>
      <c r="W121" s="99" t="s">
        <v>1837</v>
      </c>
      <c r="X121" s="100">
        <v>2199119</v>
      </c>
      <c r="Y121" s="100">
        <f t="shared" si="7"/>
        <v>17917198</v>
      </c>
      <c r="Z121" s="100">
        <v>259265</v>
      </c>
      <c r="AA121" s="100">
        <v>17657933</v>
      </c>
    </row>
    <row r="122" spans="1:27" ht="15">
      <c r="A122" s="98" t="s">
        <v>625</v>
      </c>
      <c r="B122" s="99" t="s">
        <v>1842</v>
      </c>
      <c r="C122" s="79"/>
      <c r="D122" s="46">
        <f t="shared" si="4"/>
        <v>130742</v>
      </c>
      <c r="E122" s="79"/>
      <c r="F122" s="100">
        <v>130742</v>
      </c>
      <c r="H122" s="98" t="s">
        <v>679</v>
      </c>
      <c r="I122" s="99" t="s">
        <v>1855</v>
      </c>
      <c r="J122" s="100">
        <v>29869670</v>
      </c>
      <c r="K122" s="100">
        <f t="shared" si="5"/>
        <v>3458910</v>
      </c>
      <c r="L122" s="100">
        <v>32500</v>
      </c>
      <c r="M122" s="100">
        <v>3426410</v>
      </c>
      <c r="O122" s="98" t="s">
        <v>610</v>
      </c>
      <c r="P122" s="99" t="s">
        <v>2254</v>
      </c>
      <c r="Q122" s="100">
        <v>249600</v>
      </c>
      <c r="R122" s="46">
        <f t="shared" si="6"/>
        <v>67426</v>
      </c>
      <c r="S122" s="100">
        <v>10600</v>
      </c>
      <c r="T122" s="100">
        <v>56826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628</v>
      </c>
      <c r="B123" s="99" t="s">
        <v>1843</v>
      </c>
      <c r="C123" s="79"/>
      <c r="D123" s="46">
        <f t="shared" si="4"/>
        <v>123950</v>
      </c>
      <c r="E123" s="100">
        <v>68500</v>
      </c>
      <c r="F123" s="100">
        <v>55450</v>
      </c>
      <c r="H123" s="98" t="s">
        <v>682</v>
      </c>
      <c r="I123" s="99" t="s">
        <v>1856</v>
      </c>
      <c r="J123" s="100">
        <v>23001</v>
      </c>
      <c r="K123" s="100">
        <f t="shared" si="5"/>
        <v>7392051</v>
      </c>
      <c r="L123" s="79"/>
      <c r="M123" s="100">
        <v>7392051</v>
      </c>
      <c r="O123" s="98" t="s">
        <v>613</v>
      </c>
      <c r="P123" s="99" t="s">
        <v>1838</v>
      </c>
      <c r="Q123" s="100">
        <v>435300</v>
      </c>
      <c r="R123" s="46">
        <f t="shared" si="6"/>
        <v>717836</v>
      </c>
      <c r="S123" s="100">
        <v>87350</v>
      </c>
      <c r="T123" s="100">
        <v>630486</v>
      </c>
      <c r="V123" s="98" t="s">
        <v>613</v>
      </c>
      <c r="W123" s="99" t="s">
        <v>1838</v>
      </c>
      <c r="X123" s="100">
        <v>300000</v>
      </c>
      <c r="Y123" s="100">
        <f t="shared" si="7"/>
        <v>664739</v>
      </c>
      <c r="Z123" s="79"/>
      <c r="AA123" s="100">
        <v>664739</v>
      </c>
    </row>
    <row r="124" spans="1:27" ht="15">
      <c r="A124" s="98" t="s">
        <v>631</v>
      </c>
      <c r="B124" s="99" t="s">
        <v>1844</v>
      </c>
      <c r="C124" s="100">
        <v>9690</v>
      </c>
      <c r="D124" s="46">
        <f t="shared" si="4"/>
        <v>201595</v>
      </c>
      <c r="E124" s="79"/>
      <c r="F124" s="100">
        <v>201595</v>
      </c>
      <c r="H124" s="98" t="s">
        <v>685</v>
      </c>
      <c r="I124" s="99" t="s">
        <v>1857</v>
      </c>
      <c r="J124" s="100">
        <v>2500</v>
      </c>
      <c r="K124" s="100">
        <f t="shared" si="5"/>
        <v>0</v>
      </c>
      <c r="L124" s="79"/>
      <c r="M124" s="79"/>
      <c r="O124" s="98" t="s">
        <v>616</v>
      </c>
      <c r="P124" s="99" t="s">
        <v>1839</v>
      </c>
      <c r="Q124" s="100">
        <v>22967</v>
      </c>
      <c r="R124" s="46">
        <f t="shared" si="6"/>
        <v>1047696</v>
      </c>
      <c r="S124" s="79"/>
      <c r="T124" s="100">
        <v>1047696</v>
      </c>
      <c r="V124" s="98" t="s">
        <v>616</v>
      </c>
      <c r="W124" s="99" t="s">
        <v>1839</v>
      </c>
      <c r="X124" s="79"/>
      <c r="Y124" s="100">
        <f t="shared" si="7"/>
        <v>320114</v>
      </c>
      <c r="Z124" s="79"/>
      <c r="AA124" s="100">
        <v>320114</v>
      </c>
    </row>
    <row r="125" spans="1:27" ht="15">
      <c r="A125" s="98" t="s">
        <v>634</v>
      </c>
      <c r="B125" s="99" t="s">
        <v>1845</v>
      </c>
      <c r="C125" s="79"/>
      <c r="D125" s="46">
        <f t="shared" si="4"/>
        <v>115855</v>
      </c>
      <c r="E125" s="79"/>
      <c r="F125" s="100">
        <v>115855</v>
      </c>
      <c r="H125" s="98" t="s">
        <v>688</v>
      </c>
      <c r="I125" s="99" t="s">
        <v>1858</v>
      </c>
      <c r="J125" s="79"/>
      <c r="K125" s="100">
        <f t="shared" si="5"/>
        <v>18650</v>
      </c>
      <c r="L125" s="79"/>
      <c r="M125" s="100">
        <v>18650</v>
      </c>
      <c r="O125" s="98" t="s">
        <v>619</v>
      </c>
      <c r="P125" s="99" t="s">
        <v>1840</v>
      </c>
      <c r="Q125" s="79"/>
      <c r="R125" s="46">
        <f t="shared" si="6"/>
        <v>301593</v>
      </c>
      <c r="S125" s="79"/>
      <c r="T125" s="100">
        <v>301593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637</v>
      </c>
      <c r="B126" s="99" t="s">
        <v>1846</v>
      </c>
      <c r="C126" s="79"/>
      <c r="D126" s="46">
        <f t="shared" si="4"/>
        <v>106763</v>
      </c>
      <c r="E126" s="79"/>
      <c r="F126" s="100">
        <v>106763</v>
      </c>
      <c r="H126" s="98" t="s">
        <v>691</v>
      </c>
      <c r="I126" s="99" t="s">
        <v>1859</v>
      </c>
      <c r="J126" s="79"/>
      <c r="K126" s="100">
        <f t="shared" si="5"/>
        <v>79890</v>
      </c>
      <c r="L126" s="79"/>
      <c r="M126" s="100">
        <v>79890</v>
      </c>
      <c r="O126" s="98" t="s">
        <v>622</v>
      </c>
      <c r="P126" s="99" t="s">
        <v>1841</v>
      </c>
      <c r="Q126" s="100">
        <v>57771</v>
      </c>
      <c r="R126" s="46">
        <f t="shared" si="6"/>
        <v>4226516</v>
      </c>
      <c r="S126" s="100">
        <v>30135</v>
      </c>
      <c r="T126" s="100">
        <v>4196381</v>
      </c>
      <c r="V126" s="98" t="s">
        <v>622</v>
      </c>
      <c r="W126" s="99" t="s">
        <v>1841</v>
      </c>
      <c r="X126" s="100">
        <v>9472718</v>
      </c>
      <c r="Y126" s="100">
        <f t="shared" si="7"/>
        <v>9880883</v>
      </c>
      <c r="Z126" s="100">
        <v>24000</v>
      </c>
      <c r="AA126" s="100">
        <v>9856883</v>
      </c>
    </row>
    <row r="127" spans="1:27" ht="15">
      <c r="A127" s="98" t="s">
        <v>640</v>
      </c>
      <c r="B127" s="99" t="s">
        <v>2255</v>
      </c>
      <c r="C127" s="79"/>
      <c r="D127" s="46">
        <f t="shared" si="4"/>
        <v>276771</v>
      </c>
      <c r="E127" s="79"/>
      <c r="F127" s="100">
        <v>276771</v>
      </c>
      <c r="H127" s="98" t="s">
        <v>697</v>
      </c>
      <c r="I127" s="99" t="s">
        <v>1861</v>
      </c>
      <c r="J127" s="100">
        <v>903741</v>
      </c>
      <c r="K127" s="100">
        <f t="shared" si="5"/>
        <v>252965</v>
      </c>
      <c r="L127" s="79"/>
      <c r="M127" s="100">
        <v>252965</v>
      </c>
      <c r="O127" s="98" t="s">
        <v>625</v>
      </c>
      <c r="P127" s="99" t="s">
        <v>1842</v>
      </c>
      <c r="Q127" s="79"/>
      <c r="R127" s="46">
        <f t="shared" si="6"/>
        <v>1264645</v>
      </c>
      <c r="S127" s="100">
        <v>119600</v>
      </c>
      <c r="T127" s="100">
        <v>1145045</v>
      </c>
      <c r="V127" s="98" t="s">
        <v>625</v>
      </c>
      <c r="W127" s="99" t="s">
        <v>1842</v>
      </c>
      <c r="X127" s="79"/>
      <c r="Y127" s="100">
        <f t="shared" si="7"/>
        <v>52465</v>
      </c>
      <c r="Z127" s="79"/>
      <c r="AA127" s="100">
        <v>52465</v>
      </c>
    </row>
    <row r="128" spans="1:27" ht="15">
      <c r="A128" s="98" t="s">
        <v>643</v>
      </c>
      <c r="B128" s="99" t="s">
        <v>1814</v>
      </c>
      <c r="C128" s="79"/>
      <c r="D128" s="46">
        <f t="shared" si="4"/>
        <v>50</v>
      </c>
      <c r="E128" s="79"/>
      <c r="F128" s="100">
        <v>50</v>
      </c>
      <c r="H128" s="98" t="s">
        <v>700</v>
      </c>
      <c r="I128" s="99" t="s">
        <v>2309</v>
      </c>
      <c r="J128" s="100">
        <v>15016</v>
      </c>
      <c r="K128" s="100">
        <f t="shared" si="5"/>
        <v>401330</v>
      </c>
      <c r="L128" s="79"/>
      <c r="M128" s="100">
        <v>401330</v>
      </c>
      <c r="O128" s="98" t="s">
        <v>628</v>
      </c>
      <c r="P128" s="99" t="s">
        <v>1843</v>
      </c>
      <c r="Q128" s="79"/>
      <c r="R128" s="46">
        <f t="shared" si="6"/>
        <v>551183</v>
      </c>
      <c r="S128" s="100">
        <v>68500</v>
      </c>
      <c r="T128" s="100">
        <v>482683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645</v>
      </c>
      <c r="B129" s="99" t="s">
        <v>1847</v>
      </c>
      <c r="C129" s="100">
        <v>7775759</v>
      </c>
      <c r="D129" s="46">
        <f t="shared" si="4"/>
        <v>421624</v>
      </c>
      <c r="E129" s="100">
        <v>139700</v>
      </c>
      <c r="F129" s="100">
        <v>281924</v>
      </c>
      <c r="H129" s="98" t="s">
        <v>703</v>
      </c>
      <c r="I129" s="99" t="s">
        <v>1862</v>
      </c>
      <c r="J129" s="79"/>
      <c r="K129" s="100">
        <f t="shared" si="5"/>
        <v>172608</v>
      </c>
      <c r="L129" s="79"/>
      <c r="M129" s="100">
        <v>172608</v>
      </c>
      <c r="O129" s="98" t="s">
        <v>631</v>
      </c>
      <c r="P129" s="99" t="s">
        <v>1844</v>
      </c>
      <c r="Q129" s="100">
        <v>31980</v>
      </c>
      <c r="R129" s="46">
        <f t="shared" si="6"/>
        <v>1053876</v>
      </c>
      <c r="S129" s="79"/>
      <c r="T129" s="100">
        <v>1053876</v>
      </c>
      <c r="V129" s="98" t="s">
        <v>631</v>
      </c>
      <c r="W129" s="99" t="s">
        <v>1844</v>
      </c>
      <c r="X129" s="100">
        <v>68678</v>
      </c>
      <c r="Y129" s="100">
        <f t="shared" si="7"/>
        <v>247919</v>
      </c>
      <c r="Z129" s="100">
        <v>28100</v>
      </c>
      <c r="AA129" s="100">
        <v>219819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124964</v>
      </c>
      <c r="E130" s="79"/>
      <c r="F130" s="100">
        <v>124964</v>
      </c>
      <c r="H130" s="98" t="s">
        <v>706</v>
      </c>
      <c r="I130" s="99" t="s">
        <v>1863</v>
      </c>
      <c r="J130" s="79"/>
      <c r="K130" s="100">
        <f t="shared" si="5"/>
        <v>17770</v>
      </c>
      <c r="L130" s="79"/>
      <c r="M130" s="100">
        <v>17770</v>
      </c>
      <c r="O130" s="98" t="s">
        <v>634</v>
      </c>
      <c r="P130" s="99" t="s">
        <v>1845</v>
      </c>
      <c r="Q130" s="100">
        <v>31000</v>
      </c>
      <c r="R130" s="46">
        <f t="shared" si="6"/>
        <v>2888522</v>
      </c>
      <c r="S130" s="100">
        <v>170000</v>
      </c>
      <c r="T130" s="100">
        <v>2718522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1450</v>
      </c>
      <c r="E131" s="79"/>
      <c r="F131" s="100">
        <v>1450</v>
      </c>
      <c r="H131" s="98" t="s">
        <v>709</v>
      </c>
      <c r="I131" s="99" t="s">
        <v>1864</v>
      </c>
      <c r="J131" s="79"/>
      <c r="K131" s="100">
        <f t="shared" si="5"/>
        <v>3400</v>
      </c>
      <c r="L131" s="79"/>
      <c r="M131" s="100">
        <v>3400</v>
      </c>
      <c r="O131" s="98" t="s">
        <v>637</v>
      </c>
      <c r="P131" s="99" t="s">
        <v>1846</v>
      </c>
      <c r="Q131" s="100">
        <v>220700</v>
      </c>
      <c r="R131" s="46">
        <f t="shared" si="6"/>
        <v>605271</v>
      </c>
      <c r="S131" s="100">
        <v>45900</v>
      </c>
      <c r="T131" s="100">
        <v>559371</v>
      </c>
      <c r="V131" s="98" t="s">
        <v>637</v>
      </c>
      <c r="W131" s="99" t="s">
        <v>1846</v>
      </c>
      <c r="X131" s="100">
        <v>507901</v>
      </c>
      <c r="Y131" s="100">
        <f t="shared" si="7"/>
        <v>365973</v>
      </c>
      <c r="Z131" s="79"/>
      <c r="AA131" s="100">
        <v>365973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361321</v>
      </c>
      <c r="E132" s="100">
        <v>105780</v>
      </c>
      <c r="F132" s="100">
        <v>255541</v>
      </c>
      <c r="H132" s="98" t="s">
        <v>718</v>
      </c>
      <c r="I132" s="99" t="s">
        <v>1866</v>
      </c>
      <c r="J132" s="79"/>
      <c r="K132" s="100">
        <f t="shared" si="5"/>
        <v>4300</v>
      </c>
      <c r="L132" s="79"/>
      <c r="M132" s="100">
        <v>4300</v>
      </c>
      <c r="O132" s="98" t="s">
        <v>640</v>
      </c>
      <c r="P132" s="99" t="s">
        <v>2255</v>
      </c>
      <c r="Q132" s="100">
        <v>321150</v>
      </c>
      <c r="R132" s="46">
        <f t="shared" si="6"/>
        <v>1464511</v>
      </c>
      <c r="S132" s="100">
        <v>65700</v>
      </c>
      <c r="T132" s="100">
        <v>1398811</v>
      </c>
      <c r="V132" s="98" t="s">
        <v>640</v>
      </c>
      <c r="W132" s="99" t="s">
        <v>2255</v>
      </c>
      <c r="X132" s="100">
        <v>186355</v>
      </c>
      <c r="Y132" s="100">
        <f t="shared" si="7"/>
        <v>1812065</v>
      </c>
      <c r="Z132" s="100">
        <v>5000</v>
      </c>
      <c r="AA132" s="100">
        <v>1807065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1500</v>
      </c>
      <c r="E133" s="100">
        <v>1500</v>
      </c>
      <c r="F133" s="79"/>
      <c r="H133" s="98" t="s">
        <v>721</v>
      </c>
      <c r="I133" s="99" t="s">
        <v>1867</v>
      </c>
      <c r="J133" s="100">
        <v>1000</v>
      </c>
      <c r="K133" s="100">
        <f t="shared" si="5"/>
        <v>59574</v>
      </c>
      <c r="L133" s="79"/>
      <c r="M133" s="100">
        <v>59574</v>
      </c>
      <c r="O133" s="98" t="s">
        <v>643</v>
      </c>
      <c r="P133" s="99" t="s">
        <v>1814</v>
      </c>
      <c r="Q133" s="100">
        <v>19501</v>
      </c>
      <c r="R133" s="46">
        <f t="shared" si="6"/>
        <v>149067</v>
      </c>
      <c r="S133" s="100">
        <v>64225</v>
      </c>
      <c r="T133" s="100">
        <v>84842</v>
      </c>
      <c r="V133" s="98" t="s">
        <v>643</v>
      </c>
      <c r="W133" s="99" t="s">
        <v>1814</v>
      </c>
      <c r="X133" s="100">
        <v>30380</v>
      </c>
      <c r="Y133" s="100">
        <f t="shared" si="7"/>
        <v>75758</v>
      </c>
      <c r="Z133" s="100">
        <v>3000</v>
      </c>
      <c r="AA133" s="100">
        <v>72758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337491</v>
      </c>
      <c r="E134" s="100">
        <v>60000</v>
      </c>
      <c r="F134" s="100">
        <v>277491</v>
      </c>
      <c r="H134" s="98" t="s">
        <v>724</v>
      </c>
      <c r="I134" s="99" t="s">
        <v>1868</v>
      </c>
      <c r="J134" s="79"/>
      <c r="K134" s="100">
        <f t="shared" si="5"/>
        <v>12000</v>
      </c>
      <c r="L134" s="79"/>
      <c r="M134" s="100">
        <v>12000</v>
      </c>
      <c r="O134" s="98" t="s">
        <v>645</v>
      </c>
      <c r="P134" s="99" t="s">
        <v>1847</v>
      </c>
      <c r="Q134" s="100">
        <v>7797608</v>
      </c>
      <c r="R134" s="46">
        <f t="shared" si="6"/>
        <v>1964767</v>
      </c>
      <c r="S134" s="100">
        <v>265061</v>
      </c>
      <c r="T134" s="100">
        <v>1699706</v>
      </c>
      <c r="V134" s="98" t="s">
        <v>645</v>
      </c>
      <c r="W134" s="99" t="s">
        <v>1847</v>
      </c>
      <c r="X134" s="100">
        <v>3838587</v>
      </c>
      <c r="Y134" s="100">
        <f t="shared" si="7"/>
        <v>1390146</v>
      </c>
      <c r="Z134" s="79"/>
      <c r="AA134" s="100">
        <v>1390146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473352</v>
      </c>
      <c r="E135" s="79"/>
      <c r="F135" s="100">
        <v>473352</v>
      </c>
      <c r="H135" s="98" t="s">
        <v>727</v>
      </c>
      <c r="I135" s="99" t="s">
        <v>1869</v>
      </c>
      <c r="J135" s="79"/>
      <c r="K135" s="100">
        <f aca="true" t="shared" si="9" ref="K135:K198">L135+M135</f>
        <v>17950</v>
      </c>
      <c r="L135" s="79"/>
      <c r="M135" s="100">
        <v>17950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7987973</v>
      </c>
      <c r="S135" s="100">
        <v>18300</v>
      </c>
      <c r="T135" s="100">
        <v>7969673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175595</v>
      </c>
      <c r="E136" s="79"/>
      <c r="F136" s="100">
        <v>175595</v>
      </c>
      <c r="H136" s="98" t="s">
        <v>736</v>
      </c>
      <c r="I136" s="99" t="s">
        <v>1872</v>
      </c>
      <c r="J136" s="79"/>
      <c r="K136" s="100">
        <f t="shared" si="9"/>
        <v>2603695</v>
      </c>
      <c r="L136" s="79"/>
      <c r="M136" s="100">
        <v>2603695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314500</v>
      </c>
      <c r="D137" s="46">
        <f t="shared" si="8"/>
        <v>251981</v>
      </c>
      <c r="E137" s="79"/>
      <c r="F137" s="100">
        <v>251981</v>
      </c>
      <c r="H137" s="98" t="s">
        <v>739</v>
      </c>
      <c r="I137" s="99" t="s">
        <v>2324</v>
      </c>
      <c r="J137" s="79"/>
      <c r="K137" s="100">
        <f t="shared" si="9"/>
        <v>322895</v>
      </c>
      <c r="L137" s="79"/>
      <c r="M137" s="100">
        <v>322895</v>
      </c>
      <c r="O137" s="98" t="s">
        <v>654</v>
      </c>
      <c r="P137" s="99" t="s">
        <v>2308</v>
      </c>
      <c r="Q137" s="79"/>
      <c r="R137" s="46">
        <f t="shared" si="10"/>
        <v>43645</v>
      </c>
      <c r="S137" s="79"/>
      <c r="T137" s="100">
        <v>43645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36903</v>
      </c>
      <c r="E138" s="79"/>
      <c r="F138" s="100">
        <v>36903</v>
      </c>
      <c r="H138" s="98" t="s">
        <v>745</v>
      </c>
      <c r="I138" s="99" t="s">
        <v>1873</v>
      </c>
      <c r="J138" s="79"/>
      <c r="K138" s="100">
        <f t="shared" si="9"/>
        <v>3350</v>
      </c>
      <c r="L138" s="79"/>
      <c r="M138" s="100">
        <v>3350</v>
      </c>
      <c r="O138" s="98" t="s">
        <v>658</v>
      </c>
      <c r="P138" s="99" t="s">
        <v>2256</v>
      </c>
      <c r="Q138" s="100">
        <v>244000</v>
      </c>
      <c r="R138" s="46">
        <f t="shared" si="10"/>
        <v>1982596</v>
      </c>
      <c r="S138" s="100">
        <v>364980</v>
      </c>
      <c r="T138" s="100">
        <v>1617616</v>
      </c>
      <c r="V138" s="98" t="s">
        <v>658</v>
      </c>
      <c r="W138" s="99" t="s">
        <v>2256</v>
      </c>
      <c r="X138" s="100">
        <v>7000</v>
      </c>
      <c r="Y138" s="100">
        <f t="shared" si="11"/>
        <v>816122</v>
      </c>
      <c r="Z138" s="100">
        <v>16279</v>
      </c>
      <c r="AA138" s="100">
        <v>799843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2874108</v>
      </c>
      <c r="E139" s="79"/>
      <c r="F139" s="100">
        <v>2874108</v>
      </c>
      <c r="H139" s="98" t="s">
        <v>748</v>
      </c>
      <c r="I139" s="99" t="s">
        <v>1874</v>
      </c>
      <c r="J139" s="79"/>
      <c r="K139" s="100">
        <f t="shared" si="9"/>
        <v>10000</v>
      </c>
      <c r="L139" s="79"/>
      <c r="M139" s="100">
        <v>10000</v>
      </c>
      <c r="O139" s="98" t="s">
        <v>661</v>
      </c>
      <c r="P139" s="99" t="s">
        <v>2257</v>
      </c>
      <c r="Q139" s="79"/>
      <c r="R139" s="46">
        <f t="shared" si="10"/>
        <v>128448</v>
      </c>
      <c r="S139" s="100">
        <v>25500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105946</v>
      </c>
      <c r="Z139" s="79"/>
      <c r="AA139" s="100">
        <v>105946</v>
      </c>
    </row>
    <row r="140" spans="1:27" ht="15">
      <c r="A140" s="98" t="s">
        <v>682</v>
      </c>
      <c r="B140" s="99" t="s">
        <v>1856</v>
      </c>
      <c r="C140" s="100">
        <v>1360500</v>
      </c>
      <c r="D140" s="46">
        <f t="shared" si="8"/>
        <v>2900860</v>
      </c>
      <c r="E140" s="100">
        <v>93731</v>
      </c>
      <c r="F140" s="100">
        <v>2807129</v>
      </c>
      <c r="H140" s="98" t="s">
        <v>751</v>
      </c>
      <c r="I140" s="99" t="s">
        <v>1875</v>
      </c>
      <c r="J140" s="79"/>
      <c r="K140" s="100">
        <f t="shared" si="9"/>
        <v>38584</v>
      </c>
      <c r="L140" s="79"/>
      <c r="M140" s="100">
        <v>38584</v>
      </c>
      <c r="O140" s="98" t="s">
        <v>664</v>
      </c>
      <c r="P140" s="99" t="s">
        <v>1850</v>
      </c>
      <c r="Q140" s="100">
        <v>30000</v>
      </c>
      <c r="R140" s="46">
        <f t="shared" si="10"/>
        <v>1673990</v>
      </c>
      <c r="S140" s="100">
        <v>60000</v>
      </c>
      <c r="T140" s="100">
        <v>1613990</v>
      </c>
      <c r="V140" s="98" t="s">
        <v>667</v>
      </c>
      <c r="W140" s="99" t="s">
        <v>1851</v>
      </c>
      <c r="X140" s="100">
        <v>2390251</v>
      </c>
      <c r="Y140" s="100">
        <f t="shared" si="11"/>
        <v>4096949</v>
      </c>
      <c r="Z140" s="79"/>
      <c r="AA140" s="100">
        <v>4096949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49752</v>
      </c>
      <c r="E141" s="79"/>
      <c r="F141" s="100">
        <v>49752</v>
      </c>
      <c r="H141" s="98" t="s">
        <v>757</v>
      </c>
      <c r="I141" s="99" t="s">
        <v>1876</v>
      </c>
      <c r="J141" s="79"/>
      <c r="K141" s="100">
        <f t="shared" si="9"/>
        <v>1194085</v>
      </c>
      <c r="L141" s="100">
        <v>352000</v>
      </c>
      <c r="M141" s="100">
        <v>842085</v>
      </c>
      <c r="O141" s="98" t="s">
        <v>667</v>
      </c>
      <c r="P141" s="99" t="s">
        <v>1851</v>
      </c>
      <c r="Q141" s="100">
        <v>1716465</v>
      </c>
      <c r="R141" s="46">
        <f t="shared" si="10"/>
        <v>2362832</v>
      </c>
      <c r="S141" s="100">
        <v>104112</v>
      </c>
      <c r="T141" s="100">
        <v>2258720</v>
      </c>
      <c r="V141" s="98" t="s">
        <v>670</v>
      </c>
      <c r="W141" s="99" t="s">
        <v>1852</v>
      </c>
      <c r="X141" s="100">
        <v>15500</v>
      </c>
      <c r="Y141" s="100">
        <f t="shared" si="11"/>
        <v>1919246</v>
      </c>
      <c r="Z141" s="79"/>
      <c r="AA141" s="100">
        <v>1919246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84643</v>
      </c>
      <c r="E142" s="79"/>
      <c r="F142" s="100">
        <v>84643</v>
      </c>
      <c r="H142" s="98" t="s">
        <v>763</v>
      </c>
      <c r="I142" s="99" t="s">
        <v>1878</v>
      </c>
      <c r="J142" s="100">
        <v>10500</v>
      </c>
      <c r="K142" s="100">
        <f t="shared" si="9"/>
        <v>1451555</v>
      </c>
      <c r="L142" s="79"/>
      <c r="M142" s="100">
        <v>1451555</v>
      </c>
      <c r="O142" s="98" t="s">
        <v>670</v>
      </c>
      <c r="P142" s="99" t="s">
        <v>1852</v>
      </c>
      <c r="Q142" s="100">
        <v>107900</v>
      </c>
      <c r="R142" s="46">
        <f t="shared" si="10"/>
        <v>1235818</v>
      </c>
      <c r="S142" s="100">
        <v>43800</v>
      </c>
      <c r="T142" s="100">
        <v>1192018</v>
      </c>
      <c r="V142" s="98" t="s">
        <v>673</v>
      </c>
      <c r="W142" s="99" t="s">
        <v>1853</v>
      </c>
      <c r="X142" s="79"/>
      <c r="Y142" s="100">
        <f t="shared" si="11"/>
        <v>1598336</v>
      </c>
      <c r="Z142" s="100">
        <v>974000</v>
      </c>
      <c r="AA142" s="100">
        <v>624336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375658</v>
      </c>
      <c r="E143" s="79"/>
      <c r="F143" s="100">
        <v>375658</v>
      </c>
      <c r="H143" s="98" t="s">
        <v>770</v>
      </c>
      <c r="I143" s="99" t="s">
        <v>1879</v>
      </c>
      <c r="J143" s="100">
        <v>5000</v>
      </c>
      <c r="K143" s="100">
        <f t="shared" si="9"/>
        <v>269980</v>
      </c>
      <c r="L143" s="79"/>
      <c r="M143" s="100">
        <v>269980</v>
      </c>
      <c r="O143" s="98" t="s">
        <v>673</v>
      </c>
      <c r="P143" s="99" t="s">
        <v>1853</v>
      </c>
      <c r="Q143" s="100">
        <v>3741350</v>
      </c>
      <c r="R143" s="46">
        <f t="shared" si="10"/>
        <v>1104147</v>
      </c>
      <c r="S143" s="100">
        <v>76100</v>
      </c>
      <c r="T143" s="100">
        <v>1028047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31585</v>
      </c>
      <c r="E144" s="100">
        <v>6200</v>
      </c>
      <c r="F144" s="100">
        <v>25385</v>
      </c>
      <c r="H144" s="98" t="s">
        <v>773</v>
      </c>
      <c r="I144" s="99" t="s">
        <v>1880</v>
      </c>
      <c r="J144" s="79"/>
      <c r="K144" s="100">
        <f t="shared" si="9"/>
        <v>592189</v>
      </c>
      <c r="L144" s="79"/>
      <c r="M144" s="100">
        <v>592189</v>
      </c>
      <c r="O144" s="98" t="s">
        <v>676</v>
      </c>
      <c r="P144" s="99" t="s">
        <v>1854</v>
      </c>
      <c r="Q144" s="79"/>
      <c r="R144" s="46">
        <f t="shared" si="10"/>
        <v>217764</v>
      </c>
      <c r="S144" s="79"/>
      <c r="T144" s="100">
        <v>217764</v>
      </c>
      <c r="V144" s="98" t="s">
        <v>679</v>
      </c>
      <c r="W144" s="99" t="s">
        <v>1855</v>
      </c>
      <c r="X144" s="100">
        <v>36648022</v>
      </c>
      <c r="Y144" s="100">
        <f t="shared" si="11"/>
        <v>28555854</v>
      </c>
      <c r="Z144" s="100">
        <v>126500</v>
      </c>
      <c r="AA144" s="100">
        <v>28429354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197143</v>
      </c>
      <c r="E145" s="79"/>
      <c r="F145" s="100">
        <v>197143</v>
      </c>
      <c r="H145" s="98" t="s">
        <v>779</v>
      </c>
      <c r="I145" s="99" t="s">
        <v>1881</v>
      </c>
      <c r="J145" s="79"/>
      <c r="K145" s="100">
        <f t="shared" si="9"/>
        <v>5000</v>
      </c>
      <c r="L145" s="79"/>
      <c r="M145" s="100">
        <v>5000</v>
      </c>
      <c r="O145" s="98" t="s">
        <v>679</v>
      </c>
      <c r="P145" s="99" t="s">
        <v>1855</v>
      </c>
      <c r="Q145" s="100">
        <v>264925</v>
      </c>
      <c r="R145" s="46">
        <f t="shared" si="10"/>
        <v>12133204</v>
      </c>
      <c r="S145" s="79"/>
      <c r="T145" s="100">
        <v>12133204</v>
      </c>
      <c r="V145" s="98" t="s">
        <v>682</v>
      </c>
      <c r="W145" s="99" t="s">
        <v>1856</v>
      </c>
      <c r="X145" s="100">
        <v>8671392</v>
      </c>
      <c r="Y145" s="100">
        <f t="shared" si="11"/>
        <v>38266293</v>
      </c>
      <c r="Z145" s="100">
        <v>2101201</v>
      </c>
      <c r="AA145" s="100">
        <v>36165092</v>
      </c>
    </row>
    <row r="146" spans="1:27" ht="15">
      <c r="A146" s="98" t="s">
        <v>700</v>
      </c>
      <c r="B146" s="99" t="s">
        <v>2309</v>
      </c>
      <c r="C146" s="100">
        <v>146500</v>
      </c>
      <c r="D146" s="46">
        <f t="shared" si="8"/>
        <v>1749425</v>
      </c>
      <c r="E146" s="100">
        <v>70600</v>
      </c>
      <c r="F146" s="100">
        <v>1678825</v>
      </c>
      <c r="H146" s="98" t="s">
        <v>782</v>
      </c>
      <c r="I146" s="99" t="s">
        <v>1882</v>
      </c>
      <c r="J146" s="100">
        <v>44776</v>
      </c>
      <c r="K146" s="100">
        <f t="shared" si="9"/>
        <v>113353</v>
      </c>
      <c r="L146" s="79"/>
      <c r="M146" s="100">
        <v>113353</v>
      </c>
      <c r="O146" s="98" t="s">
        <v>682</v>
      </c>
      <c r="P146" s="99" t="s">
        <v>1856</v>
      </c>
      <c r="Q146" s="100">
        <v>7277394</v>
      </c>
      <c r="R146" s="46">
        <f t="shared" si="10"/>
        <v>17277344</v>
      </c>
      <c r="S146" s="100">
        <v>1840941</v>
      </c>
      <c r="T146" s="100">
        <v>15436403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100">
        <v>148500</v>
      </c>
      <c r="D147" s="46">
        <f t="shared" si="8"/>
        <v>723993</v>
      </c>
      <c r="E147" s="100">
        <v>274900</v>
      </c>
      <c r="F147" s="100">
        <v>449093</v>
      </c>
      <c r="H147" s="98" t="s">
        <v>785</v>
      </c>
      <c r="I147" s="99" t="s">
        <v>1883</v>
      </c>
      <c r="J147" s="100">
        <v>3818000</v>
      </c>
      <c r="K147" s="100">
        <f t="shared" si="9"/>
        <v>445350</v>
      </c>
      <c r="L147" s="79"/>
      <c r="M147" s="100">
        <v>445350</v>
      </c>
      <c r="O147" s="98" t="s">
        <v>685</v>
      </c>
      <c r="P147" s="99" t="s">
        <v>1857</v>
      </c>
      <c r="Q147" s="79"/>
      <c r="R147" s="46">
        <f t="shared" si="10"/>
        <v>286376</v>
      </c>
      <c r="S147" s="79"/>
      <c r="T147" s="100">
        <v>286376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10500</v>
      </c>
      <c r="E148" s="100">
        <v>1500</v>
      </c>
      <c r="F148" s="100">
        <v>9000</v>
      </c>
      <c r="H148" s="98" t="s">
        <v>788</v>
      </c>
      <c r="I148" s="99" t="s">
        <v>1884</v>
      </c>
      <c r="J148" s="79"/>
      <c r="K148" s="100">
        <f t="shared" si="9"/>
        <v>52327</v>
      </c>
      <c r="L148" s="79"/>
      <c r="M148" s="100">
        <v>52327</v>
      </c>
      <c r="O148" s="98" t="s">
        <v>688</v>
      </c>
      <c r="P148" s="99" t="s">
        <v>1858</v>
      </c>
      <c r="Q148" s="100">
        <v>624486</v>
      </c>
      <c r="R148" s="46">
        <f t="shared" si="10"/>
        <v>574830</v>
      </c>
      <c r="S148" s="100">
        <v>0</v>
      </c>
      <c r="T148" s="100">
        <v>574830</v>
      </c>
      <c r="V148" s="98" t="s">
        <v>691</v>
      </c>
      <c r="W148" s="99" t="s">
        <v>1859</v>
      </c>
      <c r="X148" s="79"/>
      <c r="Y148" s="100">
        <f t="shared" si="11"/>
        <v>1045018</v>
      </c>
      <c r="Z148" s="100">
        <v>107737</v>
      </c>
      <c r="AA148" s="100">
        <v>937281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212543</v>
      </c>
      <c r="E149" s="79"/>
      <c r="F149" s="100">
        <v>212543</v>
      </c>
      <c r="H149" s="98" t="s">
        <v>791</v>
      </c>
      <c r="I149" s="99" t="s">
        <v>1885</v>
      </c>
      <c r="J149" s="79"/>
      <c r="K149" s="100">
        <f t="shared" si="9"/>
        <v>101000</v>
      </c>
      <c r="L149" s="79"/>
      <c r="M149" s="100">
        <v>101000</v>
      </c>
      <c r="O149" s="98" t="s">
        <v>691</v>
      </c>
      <c r="P149" s="99" t="s">
        <v>1859</v>
      </c>
      <c r="Q149" s="79"/>
      <c r="R149" s="46">
        <f t="shared" si="10"/>
        <v>2706685</v>
      </c>
      <c r="S149" s="100">
        <v>33200</v>
      </c>
      <c r="T149" s="100">
        <v>2673485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16845</v>
      </c>
      <c r="E150" s="79"/>
      <c r="F150" s="100">
        <v>16845</v>
      </c>
      <c r="H150" s="98" t="s">
        <v>794</v>
      </c>
      <c r="I150" s="99" t="s">
        <v>1886</v>
      </c>
      <c r="J150" s="79"/>
      <c r="K150" s="100">
        <f t="shared" si="9"/>
        <v>125100</v>
      </c>
      <c r="L150" s="79"/>
      <c r="M150" s="100">
        <v>125100</v>
      </c>
      <c r="O150" s="98" t="s">
        <v>694</v>
      </c>
      <c r="P150" s="99" t="s">
        <v>1860</v>
      </c>
      <c r="Q150" s="100">
        <v>3001</v>
      </c>
      <c r="R150" s="46">
        <f t="shared" si="10"/>
        <v>503072</v>
      </c>
      <c r="S150" s="100">
        <v>42650</v>
      </c>
      <c r="T150" s="100">
        <v>460422</v>
      </c>
      <c r="V150" s="98" t="s">
        <v>697</v>
      </c>
      <c r="W150" s="99" t="s">
        <v>1861</v>
      </c>
      <c r="X150" s="100">
        <v>903741</v>
      </c>
      <c r="Y150" s="100">
        <f t="shared" si="11"/>
        <v>1907209</v>
      </c>
      <c r="Z150" s="100">
        <v>50000</v>
      </c>
      <c r="AA150" s="100">
        <v>1857209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117586</v>
      </c>
      <c r="E151" s="79"/>
      <c r="F151" s="100">
        <v>117586</v>
      </c>
      <c r="H151" s="98" t="s">
        <v>797</v>
      </c>
      <c r="I151" s="99" t="s">
        <v>1887</v>
      </c>
      <c r="J151" s="79"/>
      <c r="K151" s="100">
        <f t="shared" si="9"/>
        <v>83547</v>
      </c>
      <c r="L151" s="79"/>
      <c r="M151" s="100">
        <v>83547</v>
      </c>
      <c r="O151" s="98" t="s">
        <v>697</v>
      </c>
      <c r="P151" s="99" t="s">
        <v>1861</v>
      </c>
      <c r="Q151" s="79"/>
      <c r="R151" s="46">
        <f t="shared" si="10"/>
        <v>1386998</v>
      </c>
      <c r="S151" s="100">
        <v>95500</v>
      </c>
      <c r="T151" s="100">
        <v>1291498</v>
      </c>
      <c r="V151" s="98" t="s">
        <v>700</v>
      </c>
      <c r="W151" s="99" t="s">
        <v>2309</v>
      </c>
      <c r="X151" s="100">
        <v>487089</v>
      </c>
      <c r="Y151" s="100">
        <f t="shared" si="11"/>
        <v>2691877</v>
      </c>
      <c r="Z151" s="100">
        <v>73250</v>
      </c>
      <c r="AA151" s="100">
        <v>2618627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59664</v>
      </c>
      <c r="E152" s="79"/>
      <c r="F152" s="100">
        <v>59664</v>
      </c>
      <c r="H152" s="98" t="s">
        <v>809</v>
      </c>
      <c r="I152" s="99" t="s">
        <v>1891</v>
      </c>
      <c r="J152" s="79"/>
      <c r="K152" s="100">
        <f t="shared" si="9"/>
        <v>39722</v>
      </c>
      <c r="L152" s="79"/>
      <c r="M152" s="100">
        <v>39722</v>
      </c>
      <c r="O152" s="98" t="s">
        <v>700</v>
      </c>
      <c r="P152" s="99" t="s">
        <v>2309</v>
      </c>
      <c r="Q152" s="100">
        <v>9553650</v>
      </c>
      <c r="R152" s="46">
        <f t="shared" si="10"/>
        <v>12923718</v>
      </c>
      <c r="S152" s="100">
        <v>374571</v>
      </c>
      <c r="T152" s="100">
        <v>12549147</v>
      </c>
      <c r="V152" s="98" t="s">
        <v>703</v>
      </c>
      <c r="W152" s="99" t="s">
        <v>1862</v>
      </c>
      <c r="X152" s="79"/>
      <c r="Y152" s="100">
        <f t="shared" si="11"/>
        <v>1618826</v>
      </c>
      <c r="Z152" s="79"/>
      <c r="AA152" s="100">
        <v>1618826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545257</v>
      </c>
      <c r="E153" s="79"/>
      <c r="F153" s="100">
        <v>545257</v>
      </c>
      <c r="H153" s="98" t="s">
        <v>812</v>
      </c>
      <c r="I153" s="99" t="s">
        <v>1892</v>
      </c>
      <c r="J153" s="79"/>
      <c r="K153" s="100">
        <f t="shared" si="9"/>
        <v>266700</v>
      </c>
      <c r="L153" s="79"/>
      <c r="M153" s="100">
        <v>266700</v>
      </c>
      <c r="O153" s="98" t="s">
        <v>703</v>
      </c>
      <c r="P153" s="99" t="s">
        <v>1862</v>
      </c>
      <c r="Q153" s="100">
        <v>506875</v>
      </c>
      <c r="R153" s="46">
        <f t="shared" si="10"/>
        <v>4478184</v>
      </c>
      <c r="S153" s="100">
        <v>1133499</v>
      </c>
      <c r="T153" s="100">
        <v>3344685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105028</v>
      </c>
      <c r="E154" s="79"/>
      <c r="F154" s="100">
        <v>105028</v>
      </c>
      <c r="H154" s="98" t="s">
        <v>815</v>
      </c>
      <c r="I154" s="99" t="s">
        <v>1893</v>
      </c>
      <c r="J154" s="100">
        <v>1500</v>
      </c>
      <c r="K154" s="100">
        <f t="shared" si="9"/>
        <v>0</v>
      </c>
      <c r="L154" s="79"/>
      <c r="M154" s="79"/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412458</v>
      </c>
      <c r="Z154" s="79"/>
      <c r="AA154" s="100">
        <v>412458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122125</v>
      </c>
      <c r="E155" s="100">
        <v>9200</v>
      </c>
      <c r="F155" s="100">
        <v>112925</v>
      </c>
      <c r="H155" s="98" t="s">
        <v>819</v>
      </c>
      <c r="I155" s="99" t="s">
        <v>1894</v>
      </c>
      <c r="J155" s="79"/>
      <c r="K155" s="100">
        <f t="shared" si="9"/>
        <v>247710</v>
      </c>
      <c r="L155" s="79"/>
      <c r="M155" s="100">
        <v>247710</v>
      </c>
      <c r="O155" s="98" t="s">
        <v>709</v>
      </c>
      <c r="P155" s="99" t="s">
        <v>1864</v>
      </c>
      <c r="Q155" s="100">
        <v>1424715</v>
      </c>
      <c r="R155" s="46">
        <f t="shared" si="10"/>
        <v>1906487</v>
      </c>
      <c r="S155" s="100">
        <v>242500</v>
      </c>
      <c r="T155" s="100">
        <v>1663987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736</v>
      </c>
      <c r="B156" s="99" t="s">
        <v>1872</v>
      </c>
      <c r="C156" s="100">
        <v>140000</v>
      </c>
      <c r="D156" s="46">
        <f t="shared" si="8"/>
        <v>1038485</v>
      </c>
      <c r="E156" s="79"/>
      <c r="F156" s="100">
        <v>1038485</v>
      </c>
      <c r="H156" s="98" t="s">
        <v>822</v>
      </c>
      <c r="I156" s="99" t="s">
        <v>1895</v>
      </c>
      <c r="J156" s="100">
        <v>8000</v>
      </c>
      <c r="K156" s="100">
        <f t="shared" si="9"/>
        <v>1500</v>
      </c>
      <c r="L156" s="79"/>
      <c r="M156" s="100">
        <v>1500</v>
      </c>
      <c r="O156" s="98" t="s">
        <v>712</v>
      </c>
      <c r="P156" s="99" t="s">
        <v>1865</v>
      </c>
      <c r="Q156" s="79"/>
      <c r="R156" s="46">
        <f t="shared" si="10"/>
        <v>158627</v>
      </c>
      <c r="S156" s="79"/>
      <c r="T156" s="100">
        <v>158627</v>
      </c>
      <c r="V156" s="98" t="s">
        <v>718</v>
      </c>
      <c r="W156" s="99" t="s">
        <v>1866</v>
      </c>
      <c r="X156" s="79"/>
      <c r="Y156" s="100">
        <f t="shared" si="11"/>
        <v>90704</v>
      </c>
      <c r="Z156" s="79"/>
      <c r="AA156" s="100">
        <v>90704</v>
      </c>
    </row>
    <row r="157" spans="1:27" ht="15">
      <c r="A157" s="98" t="s">
        <v>739</v>
      </c>
      <c r="B157" s="99" t="s">
        <v>2324</v>
      </c>
      <c r="C157" s="100">
        <v>21000</v>
      </c>
      <c r="D157" s="46">
        <f t="shared" si="8"/>
        <v>893238</v>
      </c>
      <c r="E157" s="100">
        <v>568608</v>
      </c>
      <c r="F157" s="100">
        <v>324630</v>
      </c>
      <c r="H157" s="98" t="s">
        <v>825</v>
      </c>
      <c r="I157" s="99" t="s">
        <v>1896</v>
      </c>
      <c r="J157" s="100">
        <v>8600</v>
      </c>
      <c r="K157" s="100">
        <f t="shared" si="9"/>
        <v>4750</v>
      </c>
      <c r="L157" s="79"/>
      <c r="M157" s="100">
        <v>4750</v>
      </c>
      <c r="O157" s="98" t="s">
        <v>715</v>
      </c>
      <c r="P157" s="99" t="s">
        <v>2258</v>
      </c>
      <c r="Q157" s="79"/>
      <c r="R157" s="46">
        <f t="shared" si="10"/>
        <v>514495</v>
      </c>
      <c r="S157" s="79"/>
      <c r="T157" s="100">
        <v>514495</v>
      </c>
      <c r="V157" s="98" t="s">
        <v>721</v>
      </c>
      <c r="W157" s="99" t="s">
        <v>1867</v>
      </c>
      <c r="X157" s="100">
        <v>259411</v>
      </c>
      <c r="Y157" s="100">
        <f t="shared" si="11"/>
        <v>401594</v>
      </c>
      <c r="Z157" s="79"/>
      <c r="AA157" s="100">
        <v>401594</v>
      </c>
    </row>
    <row r="158" spans="1:27" ht="15">
      <c r="A158" s="98" t="s">
        <v>742</v>
      </c>
      <c r="B158" s="99" t="s">
        <v>2335</v>
      </c>
      <c r="C158" s="79"/>
      <c r="D158" s="46">
        <f t="shared" si="8"/>
        <v>10300</v>
      </c>
      <c r="E158" s="79"/>
      <c r="F158" s="100">
        <v>10300</v>
      </c>
      <c r="H158" s="98" t="s">
        <v>828</v>
      </c>
      <c r="I158" s="99" t="s">
        <v>1897</v>
      </c>
      <c r="J158" s="79"/>
      <c r="K158" s="100">
        <f t="shared" si="9"/>
        <v>144273</v>
      </c>
      <c r="L158" s="79"/>
      <c r="M158" s="100">
        <v>144273</v>
      </c>
      <c r="O158" s="98" t="s">
        <v>718</v>
      </c>
      <c r="P158" s="99" t="s">
        <v>1866</v>
      </c>
      <c r="Q158" s="79"/>
      <c r="R158" s="46">
        <f t="shared" si="10"/>
        <v>460522</v>
      </c>
      <c r="S158" s="79"/>
      <c r="T158" s="100">
        <v>460522</v>
      </c>
      <c r="V158" s="98" t="s">
        <v>724</v>
      </c>
      <c r="W158" s="99" t="s">
        <v>1868</v>
      </c>
      <c r="X158" s="100">
        <v>1437259</v>
      </c>
      <c r="Y158" s="100">
        <f t="shared" si="11"/>
        <v>1007484</v>
      </c>
      <c r="Z158" s="79"/>
      <c r="AA158" s="100">
        <v>1007484</v>
      </c>
    </row>
    <row r="159" spans="1:27" ht="15">
      <c r="A159" s="98" t="s">
        <v>745</v>
      </c>
      <c r="B159" s="99" t="s">
        <v>1873</v>
      </c>
      <c r="C159" s="79"/>
      <c r="D159" s="46">
        <f t="shared" si="8"/>
        <v>58860</v>
      </c>
      <c r="E159" s="79"/>
      <c r="F159" s="100">
        <v>58860</v>
      </c>
      <c r="H159" s="98" t="s">
        <v>831</v>
      </c>
      <c r="I159" s="99" t="s">
        <v>2217</v>
      </c>
      <c r="J159" s="79"/>
      <c r="K159" s="100">
        <f t="shared" si="9"/>
        <v>7050</v>
      </c>
      <c r="L159" s="79"/>
      <c r="M159" s="100">
        <v>7050</v>
      </c>
      <c r="O159" s="98" t="s">
        <v>721</v>
      </c>
      <c r="P159" s="99" t="s">
        <v>1867</v>
      </c>
      <c r="Q159" s="79"/>
      <c r="R159" s="46">
        <f t="shared" si="10"/>
        <v>2308393</v>
      </c>
      <c r="S159" s="100">
        <v>11401</v>
      </c>
      <c r="T159" s="100">
        <v>2296992</v>
      </c>
      <c r="V159" s="98" t="s">
        <v>727</v>
      </c>
      <c r="W159" s="99" t="s">
        <v>1869</v>
      </c>
      <c r="X159" s="79"/>
      <c r="Y159" s="100">
        <f t="shared" si="11"/>
        <v>66790</v>
      </c>
      <c r="Z159" s="79"/>
      <c r="AA159" s="100">
        <v>66790</v>
      </c>
    </row>
    <row r="160" spans="1:27" ht="15">
      <c r="A160" s="98" t="s">
        <v>748</v>
      </c>
      <c r="B160" s="99" t="s">
        <v>1874</v>
      </c>
      <c r="C160" s="79"/>
      <c r="D160" s="46">
        <f t="shared" si="8"/>
        <v>87951</v>
      </c>
      <c r="E160" s="79"/>
      <c r="F160" s="100">
        <v>87951</v>
      </c>
      <c r="H160" s="98" t="s">
        <v>843</v>
      </c>
      <c r="I160" s="99" t="s">
        <v>1901</v>
      </c>
      <c r="J160" s="79"/>
      <c r="K160" s="100">
        <f t="shared" si="9"/>
        <v>7200</v>
      </c>
      <c r="L160" s="79"/>
      <c r="M160" s="100">
        <v>7200</v>
      </c>
      <c r="O160" s="98" t="s">
        <v>724</v>
      </c>
      <c r="P160" s="99" t="s">
        <v>1868</v>
      </c>
      <c r="Q160" s="79"/>
      <c r="R160" s="46">
        <f t="shared" si="10"/>
        <v>791759</v>
      </c>
      <c r="S160" s="79"/>
      <c r="T160" s="100">
        <v>791759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751</v>
      </c>
      <c r="B161" s="99" t="s">
        <v>1875</v>
      </c>
      <c r="C161" s="79"/>
      <c r="D161" s="46">
        <f t="shared" si="8"/>
        <v>261656</v>
      </c>
      <c r="E161" s="79"/>
      <c r="F161" s="100">
        <v>261656</v>
      </c>
      <c r="H161" s="98" t="s">
        <v>846</v>
      </c>
      <c r="I161" s="99" t="s">
        <v>1902</v>
      </c>
      <c r="J161" s="79"/>
      <c r="K161" s="100">
        <f t="shared" si="9"/>
        <v>139064</v>
      </c>
      <c r="L161" s="79"/>
      <c r="M161" s="100">
        <v>139064</v>
      </c>
      <c r="O161" s="98" t="s">
        <v>727</v>
      </c>
      <c r="P161" s="99" t="s">
        <v>1869</v>
      </c>
      <c r="Q161" s="79"/>
      <c r="R161" s="46">
        <f t="shared" si="10"/>
        <v>858522</v>
      </c>
      <c r="S161" s="100">
        <v>94200</v>
      </c>
      <c r="T161" s="100">
        <v>764322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757</v>
      </c>
      <c r="B162" s="99" t="s">
        <v>1876</v>
      </c>
      <c r="C162" s="100">
        <v>5200</v>
      </c>
      <c r="D162" s="46">
        <f t="shared" si="8"/>
        <v>1020893</v>
      </c>
      <c r="E162" s="100">
        <v>91023</v>
      </c>
      <c r="F162" s="100">
        <v>929870</v>
      </c>
      <c r="H162" s="98" t="s">
        <v>855</v>
      </c>
      <c r="I162" s="99" t="s">
        <v>1905</v>
      </c>
      <c r="J162" s="79"/>
      <c r="K162" s="100">
        <f t="shared" si="9"/>
        <v>61579</v>
      </c>
      <c r="L162" s="79"/>
      <c r="M162" s="100">
        <v>61579</v>
      </c>
      <c r="O162" s="98" t="s">
        <v>730</v>
      </c>
      <c r="P162" s="99" t="s">
        <v>1870</v>
      </c>
      <c r="Q162" s="79"/>
      <c r="R162" s="46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37387039</v>
      </c>
      <c r="Z162" s="100">
        <v>266090</v>
      </c>
      <c r="AA162" s="100">
        <v>37120949</v>
      </c>
    </row>
    <row r="163" spans="1:27" ht="15">
      <c r="A163" s="98" t="s">
        <v>763</v>
      </c>
      <c r="B163" s="99" t="s">
        <v>1878</v>
      </c>
      <c r="C163" s="100">
        <v>3000</v>
      </c>
      <c r="D163" s="46">
        <f t="shared" si="8"/>
        <v>1215180</v>
      </c>
      <c r="E163" s="100">
        <v>182640</v>
      </c>
      <c r="F163" s="100">
        <v>1032540</v>
      </c>
      <c r="H163" s="98" t="s">
        <v>858</v>
      </c>
      <c r="I163" s="99" t="s">
        <v>1906</v>
      </c>
      <c r="J163" s="100">
        <v>581250</v>
      </c>
      <c r="K163" s="100">
        <f t="shared" si="9"/>
        <v>30347</v>
      </c>
      <c r="L163" s="79"/>
      <c r="M163" s="100">
        <v>30347</v>
      </c>
      <c r="O163" s="98" t="s">
        <v>733</v>
      </c>
      <c r="P163" s="99" t="s">
        <v>1871</v>
      </c>
      <c r="Q163" s="79"/>
      <c r="R163" s="46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401211</v>
      </c>
      <c r="Z163" s="79"/>
      <c r="AA163" s="100">
        <v>401211</v>
      </c>
    </row>
    <row r="164" spans="1:27" ht="15">
      <c r="A164" s="98" t="s">
        <v>770</v>
      </c>
      <c r="B164" s="99" t="s">
        <v>1879</v>
      </c>
      <c r="C164" s="100">
        <v>551000</v>
      </c>
      <c r="D164" s="46">
        <f t="shared" si="8"/>
        <v>264170</v>
      </c>
      <c r="E164" s="79"/>
      <c r="F164" s="100">
        <v>264170</v>
      </c>
      <c r="H164" s="98" t="s">
        <v>862</v>
      </c>
      <c r="I164" s="99" t="s">
        <v>1907</v>
      </c>
      <c r="J164" s="79"/>
      <c r="K164" s="100">
        <f t="shared" si="9"/>
        <v>531300</v>
      </c>
      <c r="L164" s="79"/>
      <c r="M164" s="100">
        <v>531300</v>
      </c>
      <c r="O164" s="98" t="s">
        <v>736</v>
      </c>
      <c r="P164" s="99" t="s">
        <v>1872</v>
      </c>
      <c r="Q164" s="100">
        <v>205750</v>
      </c>
      <c r="R164" s="46">
        <f t="shared" si="10"/>
        <v>6324599</v>
      </c>
      <c r="S164" s="100">
        <v>59200</v>
      </c>
      <c r="T164" s="100">
        <v>6265399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773</v>
      </c>
      <c r="B165" s="99" t="s">
        <v>1880</v>
      </c>
      <c r="C165" s="79"/>
      <c r="D165" s="46">
        <f t="shared" si="8"/>
        <v>205945</v>
      </c>
      <c r="E165" s="100">
        <v>600</v>
      </c>
      <c r="F165" s="100">
        <v>205345</v>
      </c>
      <c r="H165" s="98" t="s">
        <v>865</v>
      </c>
      <c r="I165" s="99" t="s">
        <v>2325</v>
      </c>
      <c r="J165" s="79"/>
      <c r="K165" s="100">
        <f t="shared" si="9"/>
        <v>1189815</v>
      </c>
      <c r="L165" s="100">
        <v>218900</v>
      </c>
      <c r="M165" s="100">
        <v>970915</v>
      </c>
      <c r="O165" s="98" t="s">
        <v>739</v>
      </c>
      <c r="P165" s="99" t="s">
        <v>2324</v>
      </c>
      <c r="Q165" s="100">
        <v>89850</v>
      </c>
      <c r="R165" s="46">
        <f t="shared" si="10"/>
        <v>2022328</v>
      </c>
      <c r="S165" s="100">
        <v>612908</v>
      </c>
      <c r="T165" s="100">
        <v>1409420</v>
      </c>
      <c r="V165" s="98" t="s">
        <v>745</v>
      </c>
      <c r="W165" s="99" t="s">
        <v>1873</v>
      </c>
      <c r="X165" s="100">
        <v>363000</v>
      </c>
      <c r="Y165" s="100">
        <f t="shared" si="11"/>
        <v>125530</v>
      </c>
      <c r="Z165" s="79"/>
      <c r="AA165" s="100">
        <v>125530</v>
      </c>
    </row>
    <row r="166" spans="1:27" ht="15">
      <c r="A166" s="98" t="s">
        <v>776</v>
      </c>
      <c r="B166" s="99" t="s">
        <v>2310</v>
      </c>
      <c r="C166" s="79"/>
      <c r="D166" s="46">
        <f t="shared" si="8"/>
        <v>194724</v>
      </c>
      <c r="E166" s="79"/>
      <c r="F166" s="100">
        <v>194724</v>
      </c>
      <c r="H166" s="98" t="s">
        <v>868</v>
      </c>
      <c r="I166" s="99" t="s">
        <v>1908</v>
      </c>
      <c r="J166" s="79"/>
      <c r="K166" s="100">
        <f t="shared" si="9"/>
        <v>64144</v>
      </c>
      <c r="L166" s="79"/>
      <c r="M166" s="100">
        <v>64144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17787208</v>
      </c>
      <c r="Z166" s="79"/>
      <c r="AA166" s="100">
        <v>17787208</v>
      </c>
    </row>
    <row r="167" spans="1:27" ht="15">
      <c r="A167" s="98" t="s">
        <v>779</v>
      </c>
      <c r="B167" s="99" t="s">
        <v>1881</v>
      </c>
      <c r="C167" s="79"/>
      <c r="D167" s="46">
        <f t="shared" si="8"/>
        <v>121442</v>
      </c>
      <c r="E167" s="79"/>
      <c r="F167" s="100">
        <v>121442</v>
      </c>
      <c r="H167" s="98" t="s">
        <v>874</v>
      </c>
      <c r="I167" s="99" t="s">
        <v>1910</v>
      </c>
      <c r="J167" s="79"/>
      <c r="K167" s="100">
        <f t="shared" si="9"/>
        <v>127447</v>
      </c>
      <c r="L167" s="79"/>
      <c r="M167" s="100">
        <v>127447</v>
      </c>
      <c r="O167" s="98" t="s">
        <v>745</v>
      </c>
      <c r="P167" s="99" t="s">
        <v>1873</v>
      </c>
      <c r="Q167" s="100">
        <v>51050</v>
      </c>
      <c r="R167" s="46">
        <f t="shared" si="10"/>
        <v>1155771</v>
      </c>
      <c r="S167" s="100">
        <v>57250</v>
      </c>
      <c r="T167" s="100">
        <v>1098521</v>
      </c>
      <c r="V167" s="98" t="s">
        <v>751</v>
      </c>
      <c r="W167" s="99" t="s">
        <v>1875</v>
      </c>
      <c r="X167" s="79"/>
      <c r="Y167" s="100">
        <f t="shared" si="11"/>
        <v>1123723</v>
      </c>
      <c r="Z167" s="100">
        <v>653800</v>
      </c>
      <c r="AA167" s="100">
        <v>469923</v>
      </c>
    </row>
    <row r="168" spans="1:27" ht="15">
      <c r="A168" s="98" t="s">
        <v>782</v>
      </c>
      <c r="B168" s="99" t="s">
        <v>1882</v>
      </c>
      <c r="C168" s="100">
        <v>176300</v>
      </c>
      <c r="D168" s="46">
        <f t="shared" si="8"/>
        <v>1259271</v>
      </c>
      <c r="E168" s="100">
        <v>170225</v>
      </c>
      <c r="F168" s="100">
        <v>1089046</v>
      </c>
      <c r="H168" s="98" t="s">
        <v>880</v>
      </c>
      <c r="I168" s="99" t="s">
        <v>1912</v>
      </c>
      <c r="J168" s="79"/>
      <c r="K168" s="100">
        <f t="shared" si="9"/>
        <v>1526194</v>
      </c>
      <c r="L168" s="79"/>
      <c r="M168" s="100">
        <v>1526194</v>
      </c>
      <c r="O168" s="98" t="s">
        <v>748</v>
      </c>
      <c r="P168" s="99" t="s">
        <v>1874</v>
      </c>
      <c r="Q168" s="79"/>
      <c r="R168" s="46">
        <f t="shared" si="10"/>
        <v>987702</v>
      </c>
      <c r="S168" s="79"/>
      <c r="T168" s="100">
        <v>987702</v>
      </c>
      <c r="V168" s="98" t="s">
        <v>757</v>
      </c>
      <c r="W168" s="99" t="s">
        <v>1876</v>
      </c>
      <c r="X168" s="100">
        <v>154484</v>
      </c>
      <c r="Y168" s="100">
        <f t="shared" si="11"/>
        <v>8038803</v>
      </c>
      <c r="Z168" s="100">
        <v>353200</v>
      </c>
      <c r="AA168" s="100">
        <v>7685603</v>
      </c>
    </row>
    <row r="169" spans="1:27" ht="15">
      <c r="A169" s="98" t="s">
        <v>785</v>
      </c>
      <c r="B169" s="99" t="s">
        <v>1883</v>
      </c>
      <c r="C169" s="100">
        <v>1301457</v>
      </c>
      <c r="D169" s="46">
        <f t="shared" si="8"/>
        <v>451559</v>
      </c>
      <c r="E169" s="100">
        <v>57600</v>
      </c>
      <c r="F169" s="100">
        <v>393959</v>
      </c>
      <c r="H169" s="98" t="s">
        <v>885</v>
      </c>
      <c r="I169" s="99" t="s">
        <v>2327</v>
      </c>
      <c r="J169" s="79"/>
      <c r="K169" s="100">
        <f t="shared" si="9"/>
        <v>923795</v>
      </c>
      <c r="L169" s="79"/>
      <c r="M169" s="100">
        <v>923795</v>
      </c>
      <c r="O169" s="98" t="s">
        <v>751</v>
      </c>
      <c r="P169" s="99" t="s">
        <v>1875</v>
      </c>
      <c r="Q169" s="100">
        <v>92500</v>
      </c>
      <c r="R169" s="46">
        <f t="shared" si="10"/>
        <v>1408606</v>
      </c>
      <c r="S169" s="100">
        <v>38000</v>
      </c>
      <c r="T169" s="100">
        <v>1370606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788</v>
      </c>
      <c r="B170" s="99" t="s">
        <v>1884</v>
      </c>
      <c r="C170" s="100">
        <v>261600</v>
      </c>
      <c r="D170" s="46">
        <f t="shared" si="8"/>
        <v>256413</v>
      </c>
      <c r="E170" s="100">
        <v>31001</v>
      </c>
      <c r="F170" s="100">
        <v>225412</v>
      </c>
      <c r="H170" s="98" t="s">
        <v>888</v>
      </c>
      <c r="I170" s="99" t="s">
        <v>1913</v>
      </c>
      <c r="J170" s="79"/>
      <c r="K170" s="100">
        <f t="shared" si="9"/>
        <v>1511571</v>
      </c>
      <c r="L170" s="79"/>
      <c r="M170" s="100">
        <v>1511571</v>
      </c>
      <c r="O170" s="98" t="s">
        <v>757</v>
      </c>
      <c r="P170" s="99" t="s">
        <v>1876</v>
      </c>
      <c r="Q170" s="100">
        <v>691715</v>
      </c>
      <c r="R170" s="46">
        <f t="shared" si="10"/>
        <v>5451512</v>
      </c>
      <c r="S170" s="100">
        <v>685781</v>
      </c>
      <c r="T170" s="100">
        <v>4765731</v>
      </c>
      <c r="V170" s="98" t="s">
        <v>763</v>
      </c>
      <c r="W170" s="99" t="s">
        <v>1878</v>
      </c>
      <c r="X170" s="100">
        <v>922000</v>
      </c>
      <c r="Y170" s="100">
        <f t="shared" si="11"/>
        <v>2311060</v>
      </c>
      <c r="Z170" s="79"/>
      <c r="AA170" s="100">
        <v>2311060</v>
      </c>
    </row>
    <row r="171" spans="1:27" ht="15">
      <c r="A171" s="98" t="s">
        <v>791</v>
      </c>
      <c r="B171" s="99" t="s">
        <v>1885</v>
      </c>
      <c r="C171" s="100">
        <v>1901800</v>
      </c>
      <c r="D171" s="46">
        <f t="shared" si="8"/>
        <v>797221</v>
      </c>
      <c r="E171" s="79"/>
      <c r="F171" s="100">
        <v>797221</v>
      </c>
      <c r="H171" s="98" t="s">
        <v>894</v>
      </c>
      <c r="I171" s="99" t="s">
        <v>2234</v>
      </c>
      <c r="J171" s="79"/>
      <c r="K171" s="100">
        <f t="shared" si="9"/>
        <v>2381349</v>
      </c>
      <c r="L171" s="79"/>
      <c r="M171" s="100">
        <v>2381349</v>
      </c>
      <c r="O171" s="98" t="s">
        <v>760</v>
      </c>
      <c r="P171" s="99" t="s">
        <v>1877</v>
      </c>
      <c r="Q171" s="79"/>
      <c r="R171" s="46">
        <f t="shared" si="10"/>
        <v>8800</v>
      </c>
      <c r="S171" s="79"/>
      <c r="T171" s="100">
        <v>8800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794</v>
      </c>
      <c r="B172" s="99" t="s">
        <v>1886</v>
      </c>
      <c r="C172" s="100">
        <v>2565000</v>
      </c>
      <c r="D172" s="46">
        <f t="shared" si="8"/>
        <v>194709</v>
      </c>
      <c r="E172" s="100">
        <v>30000</v>
      </c>
      <c r="F172" s="100">
        <v>164709</v>
      </c>
      <c r="H172" s="98" t="s">
        <v>900</v>
      </c>
      <c r="I172" s="99" t="s">
        <v>1916</v>
      </c>
      <c r="J172" s="100">
        <v>3566801</v>
      </c>
      <c r="K172" s="100">
        <f t="shared" si="9"/>
        <v>7268788</v>
      </c>
      <c r="L172" s="100">
        <v>1000</v>
      </c>
      <c r="M172" s="100">
        <v>7267788</v>
      </c>
      <c r="O172" s="98" t="s">
        <v>763</v>
      </c>
      <c r="P172" s="99" t="s">
        <v>1878</v>
      </c>
      <c r="Q172" s="100">
        <v>9953000</v>
      </c>
      <c r="R172" s="46">
        <f t="shared" si="10"/>
        <v>7863882</v>
      </c>
      <c r="S172" s="100">
        <v>246685</v>
      </c>
      <c r="T172" s="100">
        <v>7617197</v>
      </c>
      <c r="V172" s="98" t="s">
        <v>770</v>
      </c>
      <c r="W172" s="99" t="s">
        <v>1879</v>
      </c>
      <c r="X172" s="100">
        <v>36725</v>
      </c>
      <c r="Y172" s="100">
        <f t="shared" si="11"/>
        <v>2147908</v>
      </c>
      <c r="Z172" s="100">
        <v>209500</v>
      </c>
      <c r="AA172" s="100">
        <v>1938408</v>
      </c>
    </row>
    <row r="173" spans="1:27" ht="15">
      <c r="A173" s="98" t="s">
        <v>797</v>
      </c>
      <c r="B173" s="99" t="s">
        <v>1887</v>
      </c>
      <c r="C173" s="100">
        <v>3246510</v>
      </c>
      <c r="D173" s="46">
        <f t="shared" si="8"/>
        <v>320688</v>
      </c>
      <c r="E173" s="79"/>
      <c r="F173" s="100">
        <v>320688</v>
      </c>
      <c r="H173" s="98" t="s">
        <v>906</v>
      </c>
      <c r="I173" s="99" t="s">
        <v>1918</v>
      </c>
      <c r="J173" s="100">
        <v>7800</v>
      </c>
      <c r="K173" s="100">
        <f t="shared" si="9"/>
        <v>522926</v>
      </c>
      <c r="L173" s="100">
        <v>255300</v>
      </c>
      <c r="M173" s="100">
        <v>267626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4629521</v>
      </c>
      <c r="Z173" s="100">
        <v>23775</v>
      </c>
      <c r="AA173" s="100">
        <v>4605746</v>
      </c>
    </row>
    <row r="174" spans="1:27" ht="15">
      <c r="A174" s="98" t="s">
        <v>803</v>
      </c>
      <c r="B174" s="99" t="s">
        <v>1889</v>
      </c>
      <c r="C174" s="79"/>
      <c r="D174" s="46">
        <f t="shared" si="8"/>
        <v>15100</v>
      </c>
      <c r="E174" s="79"/>
      <c r="F174" s="100">
        <v>15100</v>
      </c>
      <c r="H174" s="98" t="s">
        <v>911</v>
      </c>
      <c r="I174" s="99" t="s">
        <v>1919</v>
      </c>
      <c r="J174" s="79"/>
      <c r="K174" s="100">
        <f t="shared" si="9"/>
        <v>261313</v>
      </c>
      <c r="L174" s="79"/>
      <c r="M174" s="100">
        <v>261313</v>
      </c>
      <c r="O174" s="98" t="s">
        <v>770</v>
      </c>
      <c r="P174" s="99" t="s">
        <v>1879</v>
      </c>
      <c r="Q174" s="100">
        <v>27768370</v>
      </c>
      <c r="R174" s="46">
        <f t="shared" si="10"/>
        <v>3741999</v>
      </c>
      <c r="S174" s="100">
        <v>534225</v>
      </c>
      <c r="T174" s="100">
        <v>3207774</v>
      </c>
      <c r="V174" s="98" t="s">
        <v>779</v>
      </c>
      <c r="W174" s="99" t="s">
        <v>1881</v>
      </c>
      <c r="X174" s="100">
        <v>182545</v>
      </c>
      <c r="Y174" s="100">
        <f t="shared" si="11"/>
        <v>458365</v>
      </c>
      <c r="Z174" s="79"/>
      <c r="AA174" s="100">
        <v>458365</v>
      </c>
    </row>
    <row r="175" spans="1:27" ht="15">
      <c r="A175" s="98" t="s">
        <v>806</v>
      </c>
      <c r="B175" s="99" t="s">
        <v>1890</v>
      </c>
      <c r="C175" s="100">
        <v>10001</v>
      </c>
      <c r="D175" s="46">
        <f t="shared" si="8"/>
        <v>43373</v>
      </c>
      <c r="E175" s="79"/>
      <c r="F175" s="100">
        <v>43373</v>
      </c>
      <c r="H175" s="98" t="s">
        <v>914</v>
      </c>
      <c r="I175" s="99" t="s">
        <v>1920</v>
      </c>
      <c r="J175" s="100">
        <v>776600</v>
      </c>
      <c r="K175" s="100">
        <f t="shared" si="9"/>
        <v>37500</v>
      </c>
      <c r="L175" s="79"/>
      <c r="M175" s="100">
        <v>37500</v>
      </c>
      <c r="O175" s="98" t="s">
        <v>773</v>
      </c>
      <c r="P175" s="99" t="s">
        <v>1880</v>
      </c>
      <c r="Q175" s="100">
        <v>1250401</v>
      </c>
      <c r="R175" s="46">
        <f t="shared" si="10"/>
        <v>6267473</v>
      </c>
      <c r="S175" s="100">
        <v>745311</v>
      </c>
      <c r="T175" s="100">
        <v>5522162</v>
      </c>
      <c r="V175" s="98" t="s">
        <v>782</v>
      </c>
      <c r="W175" s="99" t="s">
        <v>1882</v>
      </c>
      <c r="X175" s="100">
        <v>3368405</v>
      </c>
      <c r="Y175" s="100">
        <f t="shared" si="11"/>
        <v>1441859</v>
      </c>
      <c r="Z175" s="100">
        <v>90000</v>
      </c>
      <c r="AA175" s="100">
        <v>1351859</v>
      </c>
    </row>
    <row r="176" spans="1:27" ht="15">
      <c r="A176" s="98" t="s">
        <v>809</v>
      </c>
      <c r="B176" s="99" t="s">
        <v>1891</v>
      </c>
      <c r="C176" s="100">
        <v>350</v>
      </c>
      <c r="D176" s="46">
        <f t="shared" si="8"/>
        <v>244953</v>
      </c>
      <c r="E176" s="79"/>
      <c r="F176" s="100">
        <v>244953</v>
      </c>
      <c r="H176" s="98" t="s">
        <v>917</v>
      </c>
      <c r="I176" s="99" t="s">
        <v>1921</v>
      </c>
      <c r="J176" s="100">
        <v>12000</v>
      </c>
      <c r="K176" s="100">
        <f t="shared" si="9"/>
        <v>149000</v>
      </c>
      <c r="L176" s="79"/>
      <c r="M176" s="100">
        <v>149000</v>
      </c>
      <c r="O176" s="98" t="s">
        <v>776</v>
      </c>
      <c r="P176" s="99" t="s">
        <v>2310</v>
      </c>
      <c r="Q176" s="100">
        <v>558050</v>
      </c>
      <c r="R176" s="46">
        <f t="shared" si="10"/>
        <v>824944</v>
      </c>
      <c r="S176" s="100">
        <v>127500</v>
      </c>
      <c r="T176" s="100">
        <v>697444</v>
      </c>
      <c r="V176" s="98" t="s">
        <v>785</v>
      </c>
      <c r="W176" s="99" t="s">
        <v>1883</v>
      </c>
      <c r="X176" s="100">
        <v>5948561</v>
      </c>
      <c r="Y176" s="100">
        <f t="shared" si="11"/>
        <v>936500</v>
      </c>
      <c r="Z176" s="100">
        <v>93000</v>
      </c>
      <c r="AA176" s="100">
        <v>843500</v>
      </c>
    </row>
    <row r="177" spans="1:27" ht="15">
      <c r="A177" s="98" t="s">
        <v>812</v>
      </c>
      <c r="B177" s="99" t="s">
        <v>1892</v>
      </c>
      <c r="C177" s="100">
        <v>339700</v>
      </c>
      <c r="D177" s="46">
        <f t="shared" si="8"/>
        <v>358926</v>
      </c>
      <c r="E177" s="100">
        <v>74000</v>
      </c>
      <c r="F177" s="100">
        <v>284926</v>
      </c>
      <c r="H177" s="98" t="s">
        <v>920</v>
      </c>
      <c r="I177" s="99" t="s">
        <v>1922</v>
      </c>
      <c r="J177" s="79"/>
      <c r="K177" s="100">
        <f t="shared" si="9"/>
        <v>229590</v>
      </c>
      <c r="L177" s="79"/>
      <c r="M177" s="100">
        <v>229590</v>
      </c>
      <c r="O177" s="98" t="s">
        <v>779</v>
      </c>
      <c r="P177" s="99" t="s">
        <v>1881</v>
      </c>
      <c r="Q177" s="100">
        <v>510825</v>
      </c>
      <c r="R177" s="46">
        <f t="shared" si="10"/>
        <v>2002219</v>
      </c>
      <c r="S177" s="100">
        <v>192500</v>
      </c>
      <c r="T177" s="100">
        <v>1809719</v>
      </c>
      <c r="V177" s="98" t="s">
        <v>788</v>
      </c>
      <c r="W177" s="99" t="s">
        <v>1884</v>
      </c>
      <c r="X177" s="79"/>
      <c r="Y177" s="100">
        <f t="shared" si="11"/>
        <v>1364275</v>
      </c>
      <c r="Z177" s="79"/>
      <c r="AA177" s="100">
        <v>1364275</v>
      </c>
    </row>
    <row r="178" spans="1:27" ht="15">
      <c r="A178" s="98" t="s">
        <v>815</v>
      </c>
      <c r="B178" s="99" t="s">
        <v>1893</v>
      </c>
      <c r="C178" s="79"/>
      <c r="D178" s="46">
        <f t="shared" si="8"/>
        <v>15400</v>
      </c>
      <c r="E178" s="100">
        <v>11700</v>
      </c>
      <c r="F178" s="100">
        <v>3700</v>
      </c>
      <c r="H178" s="98" t="s">
        <v>923</v>
      </c>
      <c r="I178" s="99" t="s">
        <v>1923</v>
      </c>
      <c r="J178" s="100">
        <v>5001</v>
      </c>
      <c r="K178" s="100">
        <f t="shared" si="9"/>
        <v>485302</v>
      </c>
      <c r="L178" s="100">
        <v>1</v>
      </c>
      <c r="M178" s="100">
        <v>485301</v>
      </c>
      <c r="O178" s="98" t="s">
        <v>782</v>
      </c>
      <c r="P178" s="99" t="s">
        <v>1882</v>
      </c>
      <c r="Q178" s="100">
        <v>3153480</v>
      </c>
      <c r="R178" s="46">
        <f t="shared" si="10"/>
        <v>8782970</v>
      </c>
      <c r="S178" s="100">
        <v>1487088</v>
      </c>
      <c r="T178" s="100">
        <v>7295882</v>
      </c>
      <c r="V178" s="98" t="s">
        <v>791</v>
      </c>
      <c r="W178" s="99" t="s">
        <v>1885</v>
      </c>
      <c r="X178" s="100">
        <v>156550</v>
      </c>
      <c r="Y178" s="100">
        <f t="shared" si="11"/>
        <v>4654554</v>
      </c>
      <c r="Z178" s="79"/>
      <c r="AA178" s="100">
        <v>4654554</v>
      </c>
    </row>
    <row r="179" spans="1:27" ht="15">
      <c r="A179" s="98" t="s">
        <v>819</v>
      </c>
      <c r="B179" s="99" t="s">
        <v>1894</v>
      </c>
      <c r="C179" s="79"/>
      <c r="D179" s="46">
        <f t="shared" si="8"/>
        <v>499710</v>
      </c>
      <c r="E179" s="79"/>
      <c r="F179" s="100">
        <v>499710</v>
      </c>
      <c r="H179" s="98" t="s">
        <v>930</v>
      </c>
      <c r="I179" s="99" t="s">
        <v>1925</v>
      </c>
      <c r="J179" s="100">
        <v>57000</v>
      </c>
      <c r="K179" s="100">
        <f t="shared" si="9"/>
        <v>1387097</v>
      </c>
      <c r="L179" s="100">
        <v>30500</v>
      </c>
      <c r="M179" s="100">
        <v>1356597</v>
      </c>
      <c r="O179" s="98" t="s">
        <v>785</v>
      </c>
      <c r="P179" s="99" t="s">
        <v>1883</v>
      </c>
      <c r="Q179" s="100">
        <v>7838524</v>
      </c>
      <c r="R179" s="46">
        <f t="shared" si="10"/>
        <v>6158967</v>
      </c>
      <c r="S179" s="100">
        <v>599505</v>
      </c>
      <c r="T179" s="100">
        <v>5559462</v>
      </c>
      <c r="V179" s="98" t="s">
        <v>794</v>
      </c>
      <c r="W179" s="99" t="s">
        <v>1886</v>
      </c>
      <c r="X179" s="100">
        <v>729325</v>
      </c>
      <c r="Y179" s="100">
        <f t="shared" si="11"/>
        <v>858957</v>
      </c>
      <c r="Z179" s="79"/>
      <c r="AA179" s="100">
        <v>858957</v>
      </c>
    </row>
    <row r="180" spans="1:27" ht="15">
      <c r="A180" s="98" t="s">
        <v>822</v>
      </c>
      <c r="B180" s="99" t="s">
        <v>1895</v>
      </c>
      <c r="C180" s="79"/>
      <c r="D180" s="46">
        <f t="shared" si="8"/>
        <v>145377</v>
      </c>
      <c r="E180" s="79"/>
      <c r="F180" s="100">
        <v>145377</v>
      </c>
      <c r="H180" s="98" t="s">
        <v>933</v>
      </c>
      <c r="I180" s="99" t="s">
        <v>1926</v>
      </c>
      <c r="J180" s="79"/>
      <c r="K180" s="100">
        <f t="shared" si="9"/>
        <v>3950</v>
      </c>
      <c r="L180" s="79"/>
      <c r="M180" s="100">
        <v>3950</v>
      </c>
      <c r="O180" s="98" t="s">
        <v>788</v>
      </c>
      <c r="P180" s="99" t="s">
        <v>1884</v>
      </c>
      <c r="Q180" s="100">
        <v>6759277</v>
      </c>
      <c r="R180" s="46">
        <f t="shared" si="10"/>
        <v>3116234</v>
      </c>
      <c r="S180" s="100">
        <v>229716</v>
      </c>
      <c r="T180" s="100">
        <v>2886518</v>
      </c>
      <c r="V180" s="98" t="s">
        <v>797</v>
      </c>
      <c r="W180" s="99" t="s">
        <v>1887</v>
      </c>
      <c r="X180" s="100">
        <v>79000</v>
      </c>
      <c r="Y180" s="100">
        <f t="shared" si="11"/>
        <v>1264099</v>
      </c>
      <c r="Z180" s="79"/>
      <c r="AA180" s="100">
        <v>1264099</v>
      </c>
    </row>
    <row r="181" spans="1:27" ht="15">
      <c r="A181" s="98" t="s">
        <v>825</v>
      </c>
      <c r="B181" s="99" t="s">
        <v>1896</v>
      </c>
      <c r="C181" s="79"/>
      <c r="D181" s="46">
        <f t="shared" si="8"/>
        <v>2648</v>
      </c>
      <c r="E181" s="79"/>
      <c r="F181" s="100">
        <v>2648</v>
      </c>
      <c r="H181" s="98" t="s">
        <v>936</v>
      </c>
      <c r="I181" s="99" t="s">
        <v>1927</v>
      </c>
      <c r="J181" s="79"/>
      <c r="K181" s="100">
        <f t="shared" si="9"/>
        <v>89659</v>
      </c>
      <c r="L181" s="79"/>
      <c r="M181" s="100">
        <v>89659</v>
      </c>
      <c r="O181" s="98" t="s">
        <v>791</v>
      </c>
      <c r="P181" s="99" t="s">
        <v>1885</v>
      </c>
      <c r="Q181" s="100">
        <v>34174172</v>
      </c>
      <c r="R181" s="46">
        <f t="shared" si="10"/>
        <v>9926426</v>
      </c>
      <c r="S181" s="100">
        <v>232900</v>
      </c>
      <c r="T181" s="100">
        <v>9693526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828</v>
      </c>
      <c r="B182" s="99" t="s">
        <v>1897</v>
      </c>
      <c r="C182" s="79"/>
      <c r="D182" s="46">
        <f t="shared" si="8"/>
        <v>8500</v>
      </c>
      <c r="E182" s="79"/>
      <c r="F182" s="100">
        <v>8500</v>
      </c>
      <c r="H182" s="98" t="s">
        <v>939</v>
      </c>
      <c r="I182" s="99" t="s">
        <v>1928</v>
      </c>
      <c r="J182" s="100">
        <v>10000</v>
      </c>
      <c r="K182" s="100">
        <f t="shared" si="9"/>
        <v>242</v>
      </c>
      <c r="L182" s="79"/>
      <c r="M182" s="100">
        <v>242</v>
      </c>
      <c r="O182" s="98" t="s">
        <v>794</v>
      </c>
      <c r="P182" s="99" t="s">
        <v>1886</v>
      </c>
      <c r="Q182" s="100">
        <v>14769610</v>
      </c>
      <c r="R182" s="46">
        <f t="shared" si="10"/>
        <v>3861585</v>
      </c>
      <c r="S182" s="100">
        <v>269200</v>
      </c>
      <c r="T182" s="100">
        <v>3592385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831</v>
      </c>
      <c r="B183" s="99" t="s">
        <v>2217</v>
      </c>
      <c r="C183" s="79"/>
      <c r="D183" s="46">
        <f t="shared" si="8"/>
        <v>25800</v>
      </c>
      <c r="E183" s="79"/>
      <c r="F183" s="100">
        <v>25800</v>
      </c>
      <c r="H183" s="98" t="s">
        <v>942</v>
      </c>
      <c r="I183" s="99" t="s">
        <v>1929</v>
      </c>
      <c r="J183" s="100">
        <v>10337835</v>
      </c>
      <c r="K183" s="100">
        <f t="shared" si="9"/>
        <v>2292144</v>
      </c>
      <c r="L183" s="79"/>
      <c r="M183" s="100">
        <v>2292144</v>
      </c>
      <c r="O183" s="98" t="s">
        <v>797</v>
      </c>
      <c r="P183" s="99" t="s">
        <v>1887</v>
      </c>
      <c r="Q183" s="100">
        <v>13326195</v>
      </c>
      <c r="R183" s="46">
        <f t="shared" si="10"/>
        <v>3428579</v>
      </c>
      <c r="S183" s="79"/>
      <c r="T183" s="100">
        <v>3428579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840</v>
      </c>
      <c r="B184" s="99" t="s">
        <v>1900</v>
      </c>
      <c r="C184" s="100">
        <v>359000</v>
      </c>
      <c r="D184" s="46">
        <f t="shared" si="8"/>
        <v>166706</v>
      </c>
      <c r="E184" s="79"/>
      <c r="F184" s="100">
        <v>166706</v>
      </c>
      <c r="H184" s="98" t="s">
        <v>945</v>
      </c>
      <c r="I184" s="99" t="s">
        <v>1898</v>
      </c>
      <c r="J184" s="79"/>
      <c r="K184" s="100">
        <f t="shared" si="9"/>
        <v>49185</v>
      </c>
      <c r="L184" s="79"/>
      <c r="M184" s="100">
        <v>49185</v>
      </c>
      <c r="O184" s="98" t="s">
        <v>800</v>
      </c>
      <c r="P184" s="99" t="s">
        <v>1888</v>
      </c>
      <c r="Q184" s="100">
        <v>1100000</v>
      </c>
      <c r="R184" s="46">
        <f t="shared" si="10"/>
        <v>3597045</v>
      </c>
      <c r="S184" s="100">
        <v>1024285</v>
      </c>
      <c r="T184" s="100">
        <v>2572760</v>
      </c>
      <c r="V184" s="98" t="s">
        <v>809</v>
      </c>
      <c r="W184" s="99" t="s">
        <v>1891</v>
      </c>
      <c r="X184" s="100">
        <v>415500</v>
      </c>
      <c r="Y184" s="100">
        <f t="shared" si="11"/>
        <v>2025304</v>
      </c>
      <c r="Z184" s="79"/>
      <c r="AA184" s="100">
        <v>2025304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44400</v>
      </c>
      <c r="E185" s="79"/>
      <c r="F185" s="100">
        <v>44400</v>
      </c>
      <c r="H185" s="98" t="s">
        <v>947</v>
      </c>
      <c r="I185" s="99" t="s">
        <v>1930</v>
      </c>
      <c r="J185" s="100">
        <v>10000</v>
      </c>
      <c r="K185" s="100">
        <f t="shared" si="9"/>
        <v>552190</v>
      </c>
      <c r="L185" s="100">
        <v>43000</v>
      </c>
      <c r="M185" s="100">
        <v>509190</v>
      </c>
      <c r="O185" s="98" t="s">
        <v>803</v>
      </c>
      <c r="P185" s="99" t="s">
        <v>1889</v>
      </c>
      <c r="Q185" s="100">
        <v>2621680</v>
      </c>
      <c r="R185" s="46">
        <f t="shared" si="10"/>
        <v>939556</v>
      </c>
      <c r="S185" s="100">
        <v>416976</v>
      </c>
      <c r="T185" s="100">
        <v>522580</v>
      </c>
      <c r="V185" s="98" t="s">
        <v>812</v>
      </c>
      <c r="W185" s="99" t="s">
        <v>1892</v>
      </c>
      <c r="X185" s="79"/>
      <c r="Y185" s="100">
        <f t="shared" si="11"/>
        <v>538208</v>
      </c>
      <c r="Z185" s="79"/>
      <c r="AA185" s="100">
        <v>538208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24463</v>
      </c>
      <c r="E186" s="79"/>
      <c r="F186" s="100">
        <v>24463</v>
      </c>
      <c r="H186" s="98" t="s">
        <v>950</v>
      </c>
      <c r="I186" s="99" t="s">
        <v>2312</v>
      </c>
      <c r="J186" s="79"/>
      <c r="K186" s="100">
        <f t="shared" si="9"/>
        <v>500</v>
      </c>
      <c r="L186" s="79"/>
      <c r="M186" s="100">
        <v>500</v>
      </c>
      <c r="O186" s="98" t="s">
        <v>806</v>
      </c>
      <c r="P186" s="99" t="s">
        <v>1890</v>
      </c>
      <c r="Q186" s="100">
        <v>221801</v>
      </c>
      <c r="R186" s="46">
        <f t="shared" si="10"/>
        <v>630370</v>
      </c>
      <c r="S186" s="100">
        <v>26800</v>
      </c>
      <c r="T186" s="100">
        <v>603570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852</v>
      </c>
      <c r="B187" s="99" t="s">
        <v>1904</v>
      </c>
      <c r="C187" s="79"/>
      <c r="D187" s="46">
        <f t="shared" si="8"/>
        <v>3700</v>
      </c>
      <c r="E187" s="79"/>
      <c r="F187" s="100">
        <v>3700</v>
      </c>
      <c r="H187" s="98" t="s">
        <v>953</v>
      </c>
      <c r="I187" s="99" t="s">
        <v>1931</v>
      </c>
      <c r="J187" s="79"/>
      <c r="K187" s="100">
        <f t="shared" si="9"/>
        <v>3100</v>
      </c>
      <c r="L187" s="79"/>
      <c r="M187" s="100">
        <v>3100</v>
      </c>
      <c r="O187" s="98" t="s">
        <v>809</v>
      </c>
      <c r="P187" s="99" t="s">
        <v>1891</v>
      </c>
      <c r="Q187" s="100">
        <v>981250</v>
      </c>
      <c r="R187" s="46">
        <f t="shared" si="10"/>
        <v>1721017</v>
      </c>
      <c r="S187" s="79"/>
      <c r="T187" s="100">
        <v>1721017</v>
      </c>
      <c r="V187" s="98" t="s">
        <v>819</v>
      </c>
      <c r="W187" s="99" t="s">
        <v>1894</v>
      </c>
      <c r="X187" s="79"/>
      <c r="Y187" s="100">
        <f t="shared" si="11"/>
        <v>3288445</v>
      </c>
      <c r="Z187" s="79"/>
      <c r="AA187" s="100">
        <v>3288445</v>
      </c>
    </row>
    <row r="188" spans="1:27" ht="15">
      <c r="A188" s="98" t="s">
        <v>855</v>
      </c>
      <c r="B188" s="99" t="s">
        <v>1905</v>
      </c>
      <c r="C188" s="79"/>
      <c r="D188" s="46">
        <f t="shared" si="8"/>
        <v>17300</v>
      </c>
      <c r="E188" s="79"/>
      <c r="F188" s="100">
        <v>17300</v>
      </c>
      <c r="H188" s="98" t="s">
        <v>956</v>
      </c>
      <c r="I188" s="99" t="s">
        <v>1932</v>
      </c>
      <c r="J188" s="79"/>
      <c r="K188" s="100">
        <f t="shared" si="9"/>
        <v>268251</v>
      </c>
      <c r="L188" s="100">
        <v>8320</v>
      </c>
      <c r="M188" s="100">
        <v>259931</v>
      </c>
      <c r="O188" s="98" t="s">
        <v>812</v>
      </c>
      <c r="P188" s="99" t="s">
        <v>1892</v>
      </c>
      <c r="Q188" s="100">
        <v>3451027</v>
      </c>
      <c r="R188" s="46">
        <f t="shared" si="10"/>
        <v>1918024</v>
      </c>
      <c r="S188" s="100">
        <v>209500</v>
      </c>
      <c r="T188" s="100">
        <v>1708524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858</v>
      </c>
      <c r="B189" s="99" t="s">
        <v>1906</v>
      </c>
      <c r="C189" s="79"/>
      <c r="D189" s="46">
        <f t="shared" si="8"/>
        <v>28282</v>
      </c>
      <c r="E189" s="79"/>
      <c r="F189" s="100">
        <v>28282</v>
      </c>
      <c r="H189" s="98" t="s">
        <v>965</v>
      </c>
      <c r="I189" s="99" t="s">
        <v>1935</v>
      </c>
      <c r="J189" s="79"/>
      <c r="K189" s="100">
        <f t="shared" si="9"/>
        <v>40000</v>
      </c>
      <c r="L189" s="79"/>
      <c r="M189" s="100">
        <v>40000</v>
      </c>
      <c r="O189" s="98" t="s">
        <v>815</v>
      </c>
      <c r="P189" s="99" t="s">
        <v>1893</v>
      </c>
      <c r="Q189" s="79"/>
      <c r="R189" s="46">
        <f t="shared" si="10"/>
        <v>146204</v>
      </c>
      <c r="S189" s="100">
        <v>13250</v>
      </c>
      <c r="T189" s="100">
        <v>132954</v>
      </c>
      <c r="V189" s="98" t="s">
        <v>825</v>
      </c>
      <c r="W189" s="99" t="s">
        <v>1896</v>
      </c>
      <c r="X189" s="100">
        <v>1169785</v>
      </c>
      <c r="Y189" s="100">
        <f t="shared" si="11"/>
        <v>574028</v>
      </c>
      <c r="Z189" s="79"/>
      <c r="AA189" s="100">
        <v>574028</v>
      </c>
    </row>
    <row r="190" spans="1:27" ht="15">
      <c r="A190" s="98" t="s">
        <v>862</v>
      </c>
      <c r="B190" s="99" t="s">
        <v>1907</v>
      </c>
      <c r="C190" s="79"/>
      <c r="D190" s="46">
        <f t="shared" si="8"/>
        <v>553232</v>
      </c>
      <c r="E190" s="79"/>
      <c r="F190" s="100">
        <v>553232</v>
      </c>
      <c r="H190" s="98" t="s">
        <v>968</v>
      </c>
      <c r="I190" s="99" t="s">
        <v>1936</v>
      </c>
      <c r="J190" s="79"/>
      <c r="K190" s="100">
        <f t="shared" si="9"/>
        <v>5000</v>
      </c>
      <c r="L190" s="79"/>
      <c r="M190" s="100">
        <v>5000</v>
      </c>
      <c r="O190" s="98" t="s">
        <v>819</v>
      </c>
      <c r="P190" s="99" t="s">
        <v>1894</v>
      </c>
      <c r="Q190" s="79"/>
      <c r="R190" s="46">
        <f t="shared" si="10"/>
        <v>3790746</v>
      </c>
      <c r="S190" s="79"/>
      <c r="T190" s="100">
        <v>3790746</v>
      </c>
      <c r="V190" s="98" t="s">
        <v>828</v>
      </c>
      <c r="W190" s="99" t="s">
        <v>1897</v>
      </c>
      <c r="X190" s="100">
        <v>22889</v>
      </c>
      <c r="Y190" s="100">
        <f t="shared" si="11"/>
        <v>235173</v>
      </c>
      <c r="Z190" s="79"/>
      <c r="AA190" s="100">
        <v>235173</v>
      </c>
    </row>
    <row r="191" spans="1:27" ht="15">
      <c r="A191" s="98" t="s">
        <v>865</v>
      </c>
      <c r="B191" s="99" t="s">
        <v>2325</v>
      </c>
      <c r="C191" s="79"/>
      <c r="D191" s="46">
        <f t="shared" si="8"/>
        <v>1019726</v>
      </c>
      <c r="E191" s="100">
        <v>149400</v>
      </c>
      <c r="F191" s="100">
        <v>870326</v>
      </c>
      <c r="H191" s="98" t="s">
        <v>974</v>
      </c>
      <c r="I191" s="99" t="s">
        <v>2218</v>
      </c>
      <c r="J191" s="79"/>
      <c r="K191" s="100">
        <f t="shared" si="9"/>
        <v>194237</v>
      </c>
      <c r="L191" s="79"/>
      <c r="M191" s="100">
        <v>194237</v>
      </c>
      <c r="O191" s="98" t="s">
        <v>822</v>
      </c>
      <c r="P191" s="99" t="s">
        <v>1895</v>
      </c>
      <c r="Q191" s="100">
        <v>30030</v>
      </c>
      <c r="R191" s="46">
        <f t="shared" si="10"/>
        <v>867202</v>
      </c>
      <c r="S191" s="100">
        <v>229250</v>
      </c>
      <c r="T191" s="100">
        <v>637952</v>
      </c>
      <c r="V191" s="98" t="s">
        <v>831</v>
      </c>
      <c r="W191" s="99" t="s">
        <v>2217</v>
      </c>
      <c r="X191" s="100">
        <v>49950</v>
      </c>
      <c r="Y191" s="100">
        <f t="shared" si="11"/>
        <v>291516</v>
      </c>
      <c r="Z191" s="79"/>
      <c r="AA191" s="100">
        <v>291516</v>
      </c>
    </row>
    <row r="192" spans="1:27" ht="15">
      <c r="A192" s="98" t="s">
        <v>868</v>
      </c>
      <c r="B192" s="99" t="s">
        <v>1908</v>
      </c>
      <c r="C192" s="79"/>
      <c r="D192" s="46">
        <f t="shared" si="8"/>
        <v>326335</v>
      </c>
      <c r="E192" s="79"/>
      <c r="F192" s="100">
        <v>326335</v>
      </c>
      <c r="H192" s="98" t="s">
        <v>977</v>
      </c>
      <c r="I192" s="99" t="s">
        <v>1814</v>
      </c>
      <c r="J192" s="79"/>
      <c r="K192" s="100">
        <f t="shared" si="9"/>
        <v>583113</v>
      </c>
      <c r="L192" s="79"/>
      <c r="M192" s="100">
        <v>583113</v>
      </c>
      <c r="O192" s="98" t="s">
        <v>825</v>
      </c>
      <c r="P192" s="99" t="s">
        <v>1896</v>
      </c>
      <c r="Q192" s="100">
        <v>84600</v>
      </c>
      <c r="R192" s="46">
        <f t="shared" si="10"/>
        <v>210200</v>
      </c>
      <c r="S192" s="79"/>
      <c r="T192" s="100">
        <v>210200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871</v>
      </c>
      <c r="B193" s="99" t="s">
        <v>1909</v>
      </c>
      <c r="C193" s="100">
        <v>700000</v>
      </c>
      <c r="D193" s="46">
        <f t="shared" si="8"/>
        <v>747158</v>
      </c>
      <c r="E193" s="100">
        <v>94000</v>
      </c>
      <c r="F193" s="100">
        <v>653158</v>
      </c>
      <c r="H193" s="98" t="s">
        <v>982</v>
      </c>
      <c r="I193" s="99" t="s">
        <v>1939</v>
      </c>
      <c r="J193" s="100">
        <v>13000</v>
      </c>
      <c r="K193" s="100">
        <f t="shared" si="9"/>
        <v>193639</v>
      </c>
      <c r="L193" s="79"/>
      <c r="M193" s="100">
        <v>193639</v>
      </c>
      <c r="O193" s="98" t="s">
        <v>828</v>
      </c>
      <c r="P193" s="99" t="s">
        <v>1897</v>
      </c>
      <c r="Q193" s="79"/>
      <c r="R193" s="46">
        <f t="shared" si="10"/>
        <v>260937</v>
      </c>
      <c r="S193" s="79"/>
      <c r="T193" s="100">
        <v>260937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874</v>
      </c>
      <c r="B194" s="99" t="s">
        <v>1910</v>
      </c>
      <c r="C194" s="79"/>
      <c r="D194" s="46">
        <f t="shared" si="8"/>
        <v>1443855</v>
      </c>
      <c r="E194" s="79"/>
      <c r="F194" s="100">
        <v>1443855</v>
      </c>
      <c r="H194" s="98" t="s">
        <v>985</v>
      </c>
      <c r="I194" s="99" t="s">
        <v>1940</v>
      </c>
      <c r="J194" s="79"/>
      <c r="K194" s="100">
        <f t="shared" si="9"/>
        <v>11700</v>
      </c>
      <c r="L194" s="79"/>
      <c r="M194" s="100">
        <v>11700</v>
      </c>
      <c r="O194" s="98" t="s">
        <v>831</v>
      </c>
      <c r="P194" s="99" t="s">
        <v>2217</v>
      </c>
      <c r="Q194" s="79"/>
      <c r="R194" s="46">
        <f t="shared" si="10"/>
        <v>935786</v>
      </c>
      <c r="S194" s="100">
        <v>44900</v>
      </c>
      <c r="T194" s="100">
        <v>890886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877</v>
      </c>
      <c r="B195" s="99" t="s">
        <v>1911</v>
      </c>
      <c r="C195" s="79"/>
      <c r="D195" s="46">
        <f t="shared" si="8"/>
        <v>303476</v>
      </c>
      <c r="E195" s="100">
        <v>115500</v>
      </c>
      <c r="F195" s="100">
        <v>187976</v>
      </c>
      <c r="H195" s="98" t="s">
        <v>988</v>
      </c>
      <c r="I195" s="99" t="s">
        <v>1941</v>
      </c>
      <c r="J195" s="79"/>
      <c r="K195" s="100">
        <f t="shared" si="9"/>
        <v>1256251</v>
      </c>
      <c r="L195" s="79"/>
      <c r="M195" s="100">
        <v>1256251</v>
      </c>
      <c r="O195" s="98" t="s">
        <v>834</v>
      </c>
      <c r="P195" s="99" t="s">
        <v>1898</v>
      </c>
      <c r="Q195" s="79"/>
      <c r="R195" s="46">
        <f t="shared" si="10"/>
        <v>139127</v>
      </c>
      <c r="S195" s="100">
        <v>8000</v>
      </c>
      <c r="T195" s="100">
        <v>131127</v>
      </c>
      <c r="V195" s="98" t="s">
        <v>846</v>
      </c>
      <c r="W195" s="99" t="s">
        <v>1902</v>
      </c>
      <c r="X195" s="100">
        <v>776010</v>
      </c>
      <c r="Y195" s="100">
        <f t="shared" si="11"/>
        <v>13188856</v>
      </c>
      <c r="Z195" s="100">
        <v>53100</v>
      </c>
      <c r="AA195" s="100">
        <v>13135756</v>
      </c>
    </row>
    <row r="196" spans="1:27" ht="15">
      <c r="A196" s="98" t="s">
        <v>880</v>
      </c>
      <c r="B196" s="99" t="s">
        <v>1912</v>
      </c>
      <c r="C196" s="79"/>
      <c r="D196" s="46">
        <f t="shared" si="8"/>
        <v>188673</v>
      </c>
      <c r="E196" s="100">
        <v>44500</v>
      </c>
      <c r="F196" s="100">
        <v>144173</v>
      </c>
      <c r="H196" s="98" t="s">
        <v>991</v>
      </c>
      <c r="I196" s="99" t="s">
        <v>1942</v>
      </c>
      <c r="J196" s="79"/>
      <c r="K196" s="100">
        <f t="shared" si="9"/>
        <v>7742</v>
      </c>
      <c r="L196" s="79"/>
      <c r="M196" s="100">
        <v>7742</v>
      </c>
      <c r="O196" s="98" t="s">
        <v>837</v>
      </c>
      <c r="P196" s="99" t="s">
        <v>1899</v>
      </c>
      <c r="Q196" s="100">
        <v>226100</v>
      </c>
      <c r="R196" s="46">
        <f t="shared" si="10"/>
        <v>732509</v>
      </c>
      <c r="S196" s="100">
        <v>56300</v>
      </c>
      <c r="T196" s="100">
        <v>676209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882</v>
      </c>
      <c r="B197" s="99" t="s">
        <v>2326</v>
      </c>
      <c r="C197" s="79"/>
      <c r="D197" s="46">
        <f t="shared" si="8"/>
        <v>749935</v>
      </c>
      <c r="E197" s="100">
        <v>219300</v>
      </c>
      <c r="F197" s="100">
        <v>530635</v>
      </c>
      <c r="H197" s="98" t="s">
        <v>994</v>
      </c>
      <c r="I197" s="99" t="s">
        <v>1943</v>
      </c>
      <c r="J197" s="79"/>
      <c r="K197" s="100">
        <f t="shared" si="9"/>
        <v>457106</v>
      </c>
      <c r="L197" s="79"/>
      <c r="M197" s="100">
        <v>457106</v>
      </c>
      <c r="O197" s="98" t="s">
        <v>840</v>
      </c>
      <c r="P197" s="99" t="s">
        <v>1900</v>
      </c>
      <c r="Q197" s="100">
        <v>731000</v>
      </c>
      <c r="R197" s="46">
        <f t="shared" si="10"/>
        <v>583618</v>
      </c>
      <c r="S197" s="100">
        <v>218689</v>
      </c>
      <c r="T197" s="100">
        <v>364929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885</v>
      </c>
      <c r="B198" s="99" t="s">
        <v>2327</v>
      </c>
      <c r="C198" s="79"/>
      <c r="D198" s="46">
        <f t="shared" si="8"/>
        <v>848363</v>
      </c>
      <c r="E198" s="79"/>
      <c r="F198" s="100">
        <v>848363</v>
      </c>
      <c r="H198" s="98" t="s">
        <v>998</v>
      </c>
      <c r="I198" s="99" t="s">
        <v>1944</v>
      </c>
      <c r="J198" s="79"/>
      <c r="K198" s="100">
        <f t="shared" si="9"/>
        <v>2696830</v>
      </c>
      <c r="L198" s="79"/>
      <c r="M198" s="100">
        <v>2696830</v>
      </c>
      <c r="O198" s="98" t="s">
        <v>843</v>
      </c>
      <c r="P198" s="99" t="s">
        <v>1901</v>
      </c>
      <c r="Q198" s="100">
        <v>101400</v>
      </c>
      <c r="R198" s="46">
        <f t="shared" si="10"/>
        <v>512301</v>
      </c>
      <c r="S198" s="100">
        <v>24700</v>
      </c>
      <c r="T198" s="100">
        <v>487601</v>
      </c>
      <c r="V198" s="98" t="s">
        <v>855</v>
      </c>
      <c r="W198" s="99" t="s">
        <v>1905</v>
      </c>
      <c r="X198" s="100">
        <v>935557</v>
      </c>
      <c r="Y198" s="100">
        <f t="shared" si="11"/>
        <v>724875</v>
      </c>
      <c r="Z198" s="79"/>
      <c r="AA198" s="100">
        <v>724875</v>
      </c>
    </row>
    <row r="199" spans="1:27" ht="15">
      <c r="A199" s="98" t="s">
        <v>888</v>
      </c>
      <c r="B199" s="99" t="s">
        <v>1913</v>
      </c>
      <c r="C199" s="100">
        <v>794550</v>
      </c>
      <c r="D199" s="46">
        <f aca="true" t="shared" si="12" ref="D199:D262">E199+F199</f>
        <v>4504431</v>
      </c>
      <c r="E199" s="100">
        <v>3109950</v>
      </c>
      <c r="F199" s="100">
        <v>1394481</v>
      </c>
      <c r="H199" s="98" t="s">
        <v>1004</v>
      </c>
      <c r="I199" s="99" t="s">
        <v>1945</v>
      </c>
      <c r="J199" s="79"/>
      <c r="K199" s="100">
        <f aca="true" t="shared" si="13" ref="K199:K262">L199+M199</f>
        <v>23650</v>
      </c>
      <c r="L199" s="79"/>
      <c r="M199" s="100">
        <v>23650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1334180</v>
      </c>
      <c r="S199" s="100">
        <v>14800</v>
      </c>
      <c r="T199" s="100">
        <v>1319380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1675328</v>
      </c>
      <c r="Z199" s="79"/>
      <c r="AA199" s="100">
        <v>1675328</v>
      </c>
    </row>
    <row r="200" spans="1:27" ht="15">
      <c r="A200" s="98" t="s">
        <v>894</v>
      </c>
      <c r="B200" s="99" t="s">
        <v>2234</v>
      </c>
      <c r="C200" s="100">
        <v>1153601</v>
      </c>
      <c r="D200" s="46">
        <f t="shared" si="12"/>
        <v>2872448</v>
      </c>
      <c r="E200" s="100">
        <v>1982710</v>
      </c>
      <c r="F200" s="100">
        <v>889738</v>
      </c>
      <c r="H200" s="98" t="s">
        <v>1007</v>
      </c>
      <c r="I200" s="99" t="s">
        <v>1946</v>
      </c>
      <c r="J200" s="79"/>
      <c r="K200" s="100">
        <f t="shared" si="13"/>
        <v>39554</v>
      </c>
      <c r="L200" s="79"/>
      <c r="M200" s="100">
        <v>39554</v>
      </c>
      <c r="O200" s="98" t="s">
        <v>849</v>
      </c>
      <c r="P200" s="99" t="s">
        <v>1903</v>
      </c>
      <c r="Q200" s="79"/>
      <c r="R200" s="46">
        <f t="shared" si="14"/>
        <v>48179</v>
      </c>
      <c r="S200" s="79"/>
      <c r="T200" s="100">
        <v>48179</v>
      </c>
      <c r="V200" s="98" t="s">
        <v>862</v>
      </c>
      <c r="W200" s="99" t="s">
        <v>1907</v>
      </c>
      <c r="X200" s="79"/>
      <c r="Y200" s="100">
        <f t="shared" si="15"/>
        <v>2942466</v>
      </c>
      <c r="Z200" s="79"/>
      <c r="AA200" s="100">
        <v>2942466</v>
      </c>
    </row>
    <row r="201" spans="1:27" ht="15">
      <c r="A201" s="98" t="s">
        <v>897</v>
      </c>
      <c r="B201" s="99" t="s">
        <v>1915</v>
      </c>
      <c r="C201" s="100">
        <v>75600</v>
      </c>
      <c r="D201" s="46">
        <f t="shared" si="12"/>
        <v>226557</v>
      </c>
      <c r="E201" s="79"/>
      <c r="F201" s="100">
        <v>226557</v>
      </c>
      <c r="H201" s="98" t="s">
        <v>1010</v>
      </c>
      <c r="I201" s="99" t="s">
        <v>1947</v>
      </c>
      <c r="J201" s="79"/>
      <c r="K201" s="100">
        <f t="shared" si="13"/>
        <v>874636</v>
      </c>
      <c r="L201" s="79"/>
      <c r="M201" s="100">
        <v>874636</v>
      </c>
      <c r="O201" s="98" t="s">
        <v>852</v>
      </c>
      <c r="P201" s="99" t="s">
        <v>1904</v>
      </c>
      <c r="Q201" s="79"/>
      <c r="R201" s="46">
        <f t="shared" si="14"/>
        <v>238132</v>
      </c>
      <c r="S201" s="79"/>
      <c r="T201" s="100">
        <v>238132</v>
      </c>
      <c r="V201" s="98" t="s">
        <v>865</v>
      </c>
      <c r="W201" s="99" t="s">
        <v>2325</v>
      </c>
      <c r="X201" s="79"/>
      <c r="Y201" s="100">
        <f t="shared" si="15"/>
        <v>3532150</v>
      </c>
      <c r="Z201" s="100">
        <v>987685</v>
      </c>
      <c r="AA201" s="100">
        <v>2544465</v>
      </c>
    </row>
    <row r="202" spans="1:27" ht="15">
      <c r="A202" s="98" t="s">
        <v>900</v>
      </c>
      <c r="B202" s="99" t="s">
        <v>1916</v>
      </c>
      <c r="C202" s="100">
        <v>953804</v>
      </c>
      <c r="D202" s="46">
        <f t="shared" si="12"/>
        <v>3644123</v>
      </c>
      <c r="E202" s="100">
        <v>146001</v>
      </c>
      <c r="F202" s="100">
        <v>3498122</v>
      </c>
      <c r="H202" s="98" t="s">
        <v>1013</v>
      </c>
      <c r="I202" s="99" t="s">
        <v>1948</v>
      </c>
      <c r="J202" s="100">
        <v>11197000</v>
      </c>
      <c r="K202" s="100">
        <f t="shared" si="13"/>
        <v>4319287</v>
      </c>
      <c r="L202" s="79"/>
      <c r="M202" s="100">
        <v>4319287</v>
      </c>
      <c r="O202" s="98" t="s">
        <v>855</v>
      </c>
      <c r="P202" s="99" t="s">
        <v>1905</v>
      </c>
      <c r="Q202" s="79"/>
      <c r="R202" s="46">
        <f t="shared" si="14"/>
        <v>1111546</v>
      </c>
      <c r="S202" s="100">
        <v>32670</v>
      </c>
      <c r="T202" s="100">
        <v>1078876</v>
      </c>
      <c r="V202" s="98" t="s">
        <v>868</v>
      </c>
      <c r="W202" s="99" t="s">
        <v>1908</v>
      </c>
      <c r="X202" s="79"/>
      <c r="Y202" s="100">
        <f t="shared" si="15"/>
        <v>1660457</v>
      </c>
      <c r="Z202" s="79"/>
      <c r="AA202" s="100">
        <v>1660457</v>
      </c>
    </row>
    <row r="203" spans="1:27" ht="15">
      <c r="A203" s="98" t="s">
        <v>903</v>
      </c>
      <c r="B203" s="99" t="s">
        <v>1917</v>
      </c>
      <c r="C203" s="79"/>
      <c r="D203" s="46">
        <f t="shared" si="12"/>
        <v>519478</v>
      </c>
      <c r="E203" s="100">
        <v>252500</v>
      </c>
      <c r="F203" s="100">
        <v>266978</v>
      </c>
      <c r="H203" s="98" t="s">
        <v>1016</v>
      </c>
      <c r="I203" s="99" t="s">
        <v>1949</v>
      </c>
      <c r="J203" s="100">
        <v>65000</v>
      </c>
      <c r="K203" s="100">
        <f t="shared" si="13"/>
        <v>18900</v>
      </c>
      <c r="L203" s="79"/>
      <c r="M203" s="100">
        <v>18900</v>
      </c>
      <c r="O203" s="98" t="s">
        <v>858</v>
      </c>
      <c r="P203" s="99" t="s">
        <v>1906</v>
      </c>
      <c r="Q203" s="79"/>
      <c r="R203" s="46">
        <f t="shared" si="14"/>
        <v>45965</v>
      </c>
      <c r="S203" s="79"/>
      <c r="T203" s="100">
        <v>45965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906</v>
      </c>
      <c r="B204" s="99" t="s">
        <v>1918</v>
      </c>
      <c r="C204" s="100">
        <v>229000</v>
      </c>
      <c r="D204" s="46">
        <f t="shared" si="12"/>
        <v>840597</v>
      </c>
      <c r="E204" s="100">
        <v>322090</v>
      </c>
      <c r="F204" s="100">
        <v>518507</v>
      </c>
      <c r="H204" s="98" t="s">
        <v>1019</v>
      </c>
      <c r="I204" s="99" t="s">
        <v>1950</v>
      </c>
      <c r="J204" s="79"/>
      <c r="K204" s="100">
        <f t="shared" si="13"/>
        <v>612916</v>
      </c>
      <c r="L204" s="79"/>
      <c r="M204" s="100">
        <v>612916</v>
      </c>
      <c r="O204" s="98" t="s">
        <v>862</v>
      </c>
      <c r="P204" s="99" t="s">
        <v>1907</v>
      </c>
      <c r="Q204" s="100">
        <v>408800</v>
      </c>
      <c r="R204" s="46">
        <f t="shared" si="14"/>
        <v>13273630</v>
      </c>
      <c r="S204" s="100">
        <v>8874803</v>
      </c>
      <c r="T204" s="100">
        <v>4398827</v>
      </c>
      <c r="V204" s="98" t="s">
        <v>874</v>
      </c>
      <c r="W204" s="99" t="s">
        <v>1910</v>
      </c>
      <c r="X204" s="100">
        <v>583000</v>
      </c>
      <c r="Y204" s="100">
        <f t="shared" si="15"/>
        <v>2567897</v>
      </c>
      <c r="Z204" s="79"/>
      <c r="AA204" s="100">
        <v>2567897</v>
      </c>
    </row>
    <row r="205" spans="1:27" ht="15">
      <c r="A205" s="98" t="s">
        <v>911</v>
      </c>
      <c r="B205" s="99" t="s">
        <v>1919</v>
      </c>
      <c r="C205" s="100">
        <v>254400</v>
      </c>
      <c r="D205" s="46">
        <f t="shared" si="12"/>
        <v>254457</v>
      </c>
      <c r="E205" s="100">
        <v>115100</v>
      </c>
      <c r="F205" s="100">
        <v>139357</v>
      </c>
      <c r="H205" s="98" t="s">
        <v>1022</v>
      </c>
      <c r="I205" s="99" t="s">
        <v>1951</v>
      </c>
      <c r="J205" s="100">
        <v>1120000</v>
      </c>
      <c r="K205" s="100">
        <f t="shared" si="13"/>
        <v>3780901</v>
      </c>
      <c r="L205" s="100">
        <v>85002</v>
      </c>
      <c r="M205" s="100">
        <v>3695899</v>
      </c>
      <c r="O205" s="98" t="s">
        <v>865</v>
      </c>
      <c r="P205" s="99" t="s">
        <v>2325</v>
      </c>
      <c r="Q205" s="100">
        <v>15100</v>
      </c>
      <c r="R205" s="46">
        <f t="shared" si="14"/>
        <v>12093821</v>
      </c>
      <c r="S205" s="100">
        <v>1252413</v>
      </c>
      <c r="T205" s="100">
        <v>10841408</v>
      </c>
      <c r="V205" s="98" t="s">
        <v>880</v>
      </c>
      <c r="W205" s="99" t="s">
        <v>1912</v>
      </c>
      <c r="X205" s="79"/>
      <c r="Y205" s="100">
        <f t="shared" si="15"/>
        <v>9140307</v>
      </c>
      <c r="Z205" s="100">
        <v>1485000</v>
      </c>
      <c r="AA205" s="100">
        <v>7655307</v>
      </c>
    </row>
    <row r="206" spans="1:27" ht="15">
      <c r="A206" s="98" t="s">
        <v>914</v>
      </c>
      <c r="B206" s="99" t="s">
        <v>1920</v>
      </c>
      <c r="C206" s="79"/>
      <c r="D206" s="46">
        <f t="shared" si="12"/>
        <v>1229833</v>
      </c>
      <c r="E206" s="100">
        <v>147000</v>
      </c>
      <c r="F206" s="100">
        <v>1082833</v>
      </c>
      <c r="H206" s="98" t="s">
        <v>1025</v>
      </c>
      <c r="I206" s="99" t="s">
        <v>1952</v>
      </c>
      <c r="J206" s="79"/>
      <c r="K206" s="100">
        <f t="shared" si="13"/>
        <v>235063</v>
      </c>
      <c r="L206" s="79"/>
      <c r="M206" s="100">
        <v>235063</v>
      </c>
      <c r="O206" s="98" t="s">
        <v>868</v>
      </c>
      <c r="P206" s="99" t="s">
        <v>1908</v>
      </c>
      <c r="Q206" s="79"/>
      <c r="R206" s="46">
        <f t="shared" si="14"/>
        <v>2604005</v>
      </c>
      <c r="S206" s="79"/>
      <c r="T206" s="100">
        <v>2604005</v>
      </c>
      <c r="V206" s="98" t="s">
        <v>885</v>
      </c>
      <c r="W206" s="99" t="s">
        <v>2327</v>
      </c>
      <c r="X206" s="79"/>
      <c r="Y206" s="100">
        <f t="shared" si="15"/>
        <v>3065018</v>
      </c>
      <c r="Z206" s="100">
        <v>390000</v>
      </c>
      <c r="AA206" s="100">
        <v>2675018</v>
      </c>
    </row>
    <row r="207" spans="1:27" ht="15">
      <c r="A207" s="98" t="s">
        <v>917</v>
      </c>
      <c r="B207" s="99" t="s">
        <v>1921</v>
      </c>
      <c r="C207" s="100">
        <v>322999</v>
      </c>
      <c r="D207" s="46">
        <f t="shared" si="12"/>
        <v>648654</v>
      </c>
      <c r="E207" s="100">
        <v>162085</v>
      </c>
      <c r="F207" s="100">
        <v>486569</v>
      </c>
      <c r="H207" s="98" t="s">
        <v>1028</v>
      </c>
      <c r="I207" s="99" t="s">
        <v>1953</v>
      </c>
      <c r="J207" s="100">
        <v>3365699</v>
      </c>
      <c r="K207" s="100">
        <f t="shared" si="13"/>
        <v>537100</v>
      </c>
      <c r="L207" s="79"/>
      <c r="M207" s="100">
        <v>537100</v>
      </c>
      <c r="O207" s="98" t="s">
        <v>871</v>
      </c>
      <c r="P207" s="99" t="s">
        <v>1909</v>
      </c>
      <c r="Q207" s="100">
        <v>1080250</v>
      </c>
      <c r="R207" s="46">
        <f t="shared" si="14"/>
        <v>3668497</v>
      </c>
      <c r="S207" s="100">
        <v>1006500</v>
      </c>
      <c r="T207" s="100">
        <v>2661997</v>
      </c>
      <c r="V207" s="98" t="s">
        <v>888</v>
      </c>
      <c r="W207" s="99" t="s">
        <v>1913</v>
      </c>
      <c r="X207" s="100">
        <v>440002</v>
      </c>
      <c r="Y207" s="100">
        <f t="shared" si="15"/>
        <v>12872309</v>
      </c>
      <c r="Z207" s="100">
        <v>3412500</v>
      </c>
      <c r="AA207" s="100">
        <v>9459809</v>
      </c>
    </row>
    <row r="208" spans="1:27" ht="15">
      <c r="A208" s="98" t="s">
        <v>920</v>
      </c>
      <c r="B208" s="99" t="s">
        <v>1922</v>
      </c>
      <c r="C208" s="79"/>
      <c r="D208" s="46">
        <f t="shared" si="12"/>
        <v>718574</v>
      </c>
      <c r="E208" s="100">
        <v>302800</v>
      </c>
      <c r="F208" s="100">
        <v>415774</v>
      </c>
      <c r="H208" s="98" t="s">
        <v>1031</v>
      </c>
      <c r="I208" s="99" t="s">
        <v>1954</v>
      </c>
      <c r="J208" s="79"/>
      <c r="K208" s="100">
        <f t="shared" si="13"/>
        <v>175083</v>
      </c>
      <c r="L208" s="79"/>
      <c r="M208" s="100">
        <v>175083</v>
      </c>
      <c r="O208" s="98" t="s">
        <v>874</v>
      </c>
      <c r="P208" s="99" t="s">
        <v>1910</v>
      </c>
      <c r="Q208" s="100">
        <v>200000</v>
      </c>
      <c r="R208" s="46">
        <f t="shared" si="14"/>
        <v>13128104</v>
      </c>
      <c r="S208" s="100">
        <v>35500</v>
      </c>
      <c r="T208" s="100">
        <v>13092604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923</v>
      </c>
      <c r="B209" s="99" t="s">
        <v>1923</v>
      </c>
      <c r="C209" s="100">
        <v>340000</v>
      </c>
      <c r="D209" s="46">
        <f t="shared" si="12"/>
        <v>1848418</v>
      </c>
      <c r="E209" s="100">
        <v>209802</v>
      </c>
      <c r="F209" s="100">
        <v>1638616</v>
      </c>
      <c r="H209" s="98" t="s">
        <v>1035</v>
      </c>
      <c r="I209" s="99" t="s">
        <v>1955</v>
      </c>
      <c r="J209" s="100">
        <v>19200</v>
      </c>
      <c r="K209" s="100">
        <f t="shared" si="13"/>
        <v>37020</v>
      </c>
      <c r="L209" s="79"/>
      <c r="M209" s="100">
        <v>37020</v>
      </c>
      <c r="O209" s="98" t="s">
        <v>877</v>
      </c>
      <c r="P209" s="99" t="s">
        <v>1911</v>
      </c>
      <c r="Q209" s="100">
        <v>9000</v>
      </c>
      <c r="R209" s="46">
        <f t="shared" si="14"/>
        <v>1770219</v>
      </c>
      <c r="S209" s="100">
        <v>721500</v>
      </c>
      <c r="T209" s="100">
        <v>1048719</v>
      </c>
      <c r="V209" s="98" t="s">
        <v>894</v>
      </c>
      <c r="W209" s="99" t="s">
        <v>2234</v>
      </c>
      <c r="X209" s="100">
        <v>5961361</v>
      </c>
      <c r="Y209" s="100">
        <f t="shared" si="15"/>
        <v>12350813</v>
      </c>
      <c r="Z209" s="79"/>
      <c r="AA209" s="100">
        <v>12350813</v>
      </c>
    </row>
    <row r="210" spans="1:27" ht="15">
      <c r="A210" s="98" t="s">
        <v>930</v>
      </c>
      <c r="B210" s="99" t="s">
        <v>1925</v>
      </c>
      <c r="C210" s="100">
        <v>469640</v>
      </c>
      <c r="D210" s="46">
        <f t="shared" si="12"/>
        <v>814389</v>
      </c>
      <c r="E210" s="100">
        <v>37207</v>
      </c>
      <c r="F210" s="100">
        <v>777182</v>
      </c>
      <c r="H210" s="98" t="s">
        <v>1038</v>
      </c>
      <c r="I210" s="99" t="s">
        <v>1956</v>
      </c>
      <c r="J210" s="79"/>
      <c r="K210" s="100">
        <f t="shared" si="13"/>
        <v>114255</v>
      </c>
      <c r="L210" s="100">
        <v>61001</v>
      </c>
      <c r="M210" s="100">
        <v>53254</v>
      </c>
      <c r="O210" s="98" t="s">
        <v>880</v>
      </c>
      <c r="P210" s="99" t="s">
        <v>1912</v>
      </c>
      <c r="Q210" s="100">
        <v>2547850</v>
      </c>
      <c r="R210" s="46">
        <f t="shared" si="14"/>
        <v>2372093</v>
      </c>
      <c r="S210" s="100">
        <v>852200</v>
      </c>
      <c r="T210" s="100">
        <v>1519893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933</v>
      </c>
      <c r="B211" s="99" t="s">
        <v>1926</v>
      </c>
      <c r="C211" s="100">
        <v>540582</v>
      </c>
      <c r="D211" s="46">
        <f t="shared" si="12"/>
        <v>593818</v>
      </c>
      <c r="E211" s="100">
        <v>238200</v>
      </c>
      <c r="F211" s="100">
        <v>355618</v>
      </c>
      <c r="H211" s="98" t="s">
        <v>1041</v>
      </c>
      <c r="I211" s="99" t="s">
        <v>1957</v>
      </c>
      <c r="J211" s="79"/>
      <c r="K211" s="100">
        <f t="shared" si="13"/>
        <v>60325</v>
      </c>
      <c r="L211" s="79"/>
      <c r="M211" s="100">
        <v>60325</v>
      </c>
      <c r="O211" s="98" t="s">
        <v>882</v>
      </c>
      <c r="P211" s="99" t="s">
        <v>2326</v>
      </c>
      <c r="Q211" s="100">
        <v>59500</v>
      </c>
      <c r="R211" s="46">
        <f t="shared" si="14"/>
        <v>5849808</v>
      </c>
      <c r="S211" s="100">
        <v>1957061</v>
      </c>
      <c r="T211" s="100">
        <v>3892747</v>
      </c>
      <c r="V211" s="98" t="s">
        <v>900</v>
      </c>
      <c r="W211" s="99" t="s">
        <v>1916</v>
      </c>
      <c r="X211" s="100">
        <v>39891894</v>
      </c>
      <c r="Y211" s="100">
        <f t="shared" si="15"/>
        <v>65477237</v>
      </c>
      <c r="Z211" s="100">
        <v>315885</v>
      </c>
      <c r="AA211" s="100">
        <v>65161352</v>
      </c>
    </row>
    <row r="212" spans="1:27" ht="15">
      <c r="A212" s="98" t="s">
        <v>936</v>
      </c>
      <c r="B212" s="99" t="s">
        <v>1927</v>
      </c>
      <c r="C212" s="100">
        <v>517925</v>
      </c>
      <c r="D212" s="46">
        <f t="shared" si="12"/>
        <v>0</v>
      </c>
      <c r="E212" s="79"/>
      <c r="F212" s="79"/>
      <c r="H212" s="98" t="s">
        <v>1044</v>
      </c>
      <c r="I212" s="99" t="s">
        <v>1958</v>
      </c>
      <c r="J212" s="79"/>
      <c r="K212" s="100">
        <f t="shared" si="13"/>
        <v>5401</v>
      </c>
      <c r="L212" s="79"/>
      <c r="M212" s="100">
        <v>5401</v>
      </c>
      <c r="O212" s="98" t="s">
        <v>885</v>
      </c>
      <c r="P212" s="99" t="s">
        <v>2327</v>
      </c>
      <c r="Q212" s="79"/>
      <c r="R212" s="46">
        <f t="shared" si="14"/>
        <v>6865253</v>
      </c>
      <c r="S212" s="79"/>
      <c r="T212" s="100">
        <v>6865253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939</v>
      </c>
      <c r="B213" s="99" t="s">
        <v>1928</v>
      </c>
      <c r="C213" s="100">
        <v>26300</v>
      </c>
      <c r="D213" s="46">
        <f t="shared" si="12"/>
        <v>556014</v>
      </c>
      <c r="E213" s="100">
        <v>85500</v>
      </c>
      <c r="F213" s="100">
        <v>470514</v>
      </c>
      <c r="H213" s="98" t="s">
        <v>1047</v>
      </c>
      <c r="I213" s="99" t="s">
        <v>1959</v>
      </c>
      <c r="J213" s="79"/>
      <c r="K213" s="100">
        <f t="shared" si="13"/>
        <v>204037</v>
      </c>
      <c r="L213" s="79"/>
      <c r="M213" s="100">
        <v>204037</v>
      </c>
      <c r="O213" s="98" t="s">
        <v>888</v>
      </c>
      <c r="P213" s="99" t="s">
        <v>1913</v>
      </c>
      <c r="Q213" s="100">
        <v>6748847</v>
      </c>
      <c r="R213" s="46">
        <f t="shared" si="14"/>
        <v>20922855</v>
      </c>
      <c r="S213" s="100">
        <v>11831278</v>
      </c>
      <c r="T213" s="100">
        <v>9091577</v>
      </c>
      <c r="V213" s="98" t="s">
        <v>906</v>
      </c>
      <c r="W213" s="99" t="s">
        <v>1918</v>
      </c>
      <c r="X213" s="100">
        <v>7800</v>
      </c>
      <c r="Y213" s="100">
        <f t="shared" si="15"/>
        <v>10539630</v>
      </c>
      <c r="Z213" s="100">
        <v>255300</v>
      </c>
      <c r="AA213" s="100">
        <v>10284330</v>
      </c>
    </row>
    <row r="214" spans="1:27" ht="15">
      <c r="A214" s="98" t="s">
        <v>942</v>
      </c>
      <c r="B214" s="99" t="s">
        <v>1929</v>
      </c>
      <c r="C214" s="100">
        <v>222200</v>
      </c>
      <c r="D214" s="46">
        <f t="shared" si="12"/>
        <v>309475</v>
      </c>
      <c r="E214" s="100">
        <v>9000</v>
      </c>
      <c r="F214" s="100">
        <v>300475</v>
      </c>
      <c r="H214" s="98" t="s">
        <v>1050</v>
      </c>
      <c r="I214" s="99" t="s">
        <v>1960</v>
      </c>
      <c r="J214" s="100">
        <v>1259000</v>
      </c>
      <c r="K214" s="100">
        <f t="shared" si="13"/>
        <v>521461</v>
      </c>
      <c r="L214" s="79"/>
      <c r="M214" s="100">
        <v>521461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945</v>
      </c>
      <c r="B215" s="99" t="s">
        <v>1898</v>
      </c>
      <c r="C215" s="79"/>
      <c r="D215" s="46">
        <f t="shared" si="12"/>
        <v>265038</v>
      </c>
      <c r="E215" s="79"/>
      <c r="F215" s="100">
        <v>265038</v>
      </c>
      <c r="H215" s="98" t="s">
        <v>1053</v>
      </c>
      <c r="I215" s="99" t="s">
        <v>1961</v>
      </c>
      <c r="J215" s="79"/>
      <c r="K215" s="100">
        <f t="shared" si="13"/>
        <v>20000</v>
      </c>
      <c r="L215" s="79"/>
      <c r="M215" s="100">
        <v>20000</v>
      </c>
      <c r="O215" s="98" t="s">
        <v>894</v>
      </c>
      <c r="P215" s="99" t="s">
        <v>2234</v>
      </c>
      <c r="Q215" s="100">
        <v>11718203</v>
      </c>
      <c r="R215" s="46">
        <f t="shared" si="14"/>
        <v>25422574</v>
      </c>
      <c r="S215" s="100">
        <v>12932785</v>
      </c>
      <c r="T215" s="100">
        <v>12489789</v>
      </c>
      <c r="V215" s="98" t="s">
        <v>911</v>
      </c>
      <c r="W215" s="99" t="s">
        <v>1919</v>
      </c>
      <c r="X215" s="79"/>
      <c r="Y215" s="100">
        <f t="shared" si="15"/>
        <v>3020054</v>
      </c>
      <c r="Z215" s="79"/>
      <c r="AA215" s="100">
        <v>3020054</v>
      </c>
    </row>
    <row r="216" spans="1:27" ht="15">
      <c r="A216" s="98" t="s">
        <v>947</v>
      </c>
      <c r="B216" s="99" t="s">
        <v>1930</v>
      </c>
      <c r="C216" s="100">
        <v>175000</v>
      </c>
      <c r="D216" s="46">
        <f t="shared" si="12"/>
        <v>767512</v>
      </c>
      <c r="E216" s="100">
        <v>192744</v>
      </c>
      <c r="F216" s="100">
        <v>574768</v>
      </c>
      <c r="H216" s="98" t="s">
        <v>1056</v>
      </c>
      <c r="I216" s="99" t="s">
        <v>1962</v>
      </c>
      <c r="J216" s="100">
        <v>62000</v>
      </c>
      <c r="K216" s="100">
        <f t="shared" si="13"/>
        <v>26625</v>
      </c>
      <c r="L216" s="79"/>
      <c r="M216" s="100">
        <v>26625</v>
      </c>
      <c r="O216" s="98" t="s">
        <v>897</v>
      </c>
      <c r="P216" s="99" t="s">
        <v>1915</v>
      </c>
      <c r="Q216" s="100">
        <v>114201</v>
      </c>
      <c r="R216" s="46">
        <f t="shared" si="14"/>
        <v>19960815</v>
      </c>
      <c r="S216" s="100">
        <v>4293215</v>
      </c>
      <c r="T216" s="100">
        <v>15667600</v>
      </c>
      <c r="V216" s="98" t="s">
        <v>914</v>
      </c>
      <c r="W216" s="99" t="s">
        <v>1920</v>
      </c>
      <c r="X216" s="100">
        <v>11643240</v>
      </c>
      <c r="Y216" s="100">
        <f t="shared" si="15"/>
        <v>2953898</v>
      </c>
      <c r="Z216" s="100">
        <v>2143200</v>
      </c>
      <c r="AA216" s="100">
        <v>810698</v>
      </c>
    </row>
    <row r="217" spans="1:27" ht="15">
      <c r="A217" s="98" t="s">
        <v>953</v>
      </c>
      <c r="B217" s="99" t="s">
        <v>1931</v>
      </c>
      <c r="C217" s="100">
        <v>22000</v>
      </c>
      <c r="D217" s="46">
        <f t="shared" si="12"/>
        <v>499290</v>
      </c>
      <c r="E217" s="100">
        <v>46929</v>
      </c>
      <c r="F217" s="100">
        <v>452361</v>
      </c>
      <c r="H217" s="98" t="s">
        <v>1059</v>
      </c>
      <c r="I217" s="99" t="s">
        <v>1963</v>
      </c>
      <c r="J217" s="79"/>
      <c r="K217" s="100">
        <f t="shared" si="13"/>
        <v>228320</v>
      </c>
      <c r="L217" s="79"/>
      <c r="M217" s="100">
        <v>228320</v>
      </c>
      <c r="O217" s="98" t="s">
        <v>900</v>
      </c>
      <c r="P217" s="99" t="s">
        <v>1916</v>
      </c>
      <c r="Q217" s="100">
        <v>146450075</v>
      </c>
      <c r="R217" s="46">
        <f t="shared" si="14"/>
        <v>26084428</v>
      </c>
      <c r="S217" s="100">
        <v>421501</v>
      </c>
      <c r="T217" s="100">
        <v>25662927</v>
      </c>
      <c r="V217" s="98" t="s">
        <v>917</v>
      </c>
      <c r="W217" s="99" t="s">
        <v>1921</v>
      </c>
      <c r="X217" s="100">
        <v>12000</v>
      </c>
      <c r="Y217" s="100">
        <f t="shared" si="15"/>
        <v>1668877</v>
      </c>
      <c r="Z217" s="79"/>
      <c r="AA217" s="100">
        <v>1668877</v>
      </c>
    </row>
    <row r="218" spans="1:27" ht="15">
      <c r="A218" s="98" t="s">
        <v>956</v>
      </c>
      <c r="B218" s="99" t="s">
        <v>1932</v>
      </c>
      <c r="C218" s="100">
        <v>596131</v>
      </c>
      <c r="D218" s="46">
        <f t="shared" si="12"/>
        <v>1000506</v>
      </c>
      <c r="E218" s="100">
        <v>21680</v>
      </c>
      <c r="F218" s="100">
        <v>978826</v>
      </c>
      <c r="H218" s="98" t="s">
        <v>1062</v>
      </c>
      <c r="I218" s="99" t="s">
        <v>1928</v>
      </c>
      <c r="J218" s="100">
        <v>10500</v>
      </c>
      <c r="K218" s="100">
        <f t="shared" si="13"/>
        <v>17835</v>
      </c>
      <c r="L218" s="79"/>
      <c r="M218" s="100">
        <v>17835</v>
      </c>
      <c r="O218" s="98" t="s">
        <v>903</v>
      </c>
      <c r="P218" s="99" t="s">
        <v>1917</v>
      </c>
      <c r="Q218" s="100">
        <v>1096701</v>
      </c>
      <c r="R218" s="46">
        <f t="shared" si="14"/>
        <v>3490794</v>
      </c>
      <c r="S218" s="100">
        <v>1344351</v>
      </c>
      <c r="T218" s="100">
        <v>2146443</v>
      </c>
      <c r="V218" s="98" t="s">
        <v>920</v>
      </c>
      <c r="W218" s="99" t="s">
        <v>1922</v>
      </c>
      <c r="X218" s="100">
        <v>781400</v>
      </c>
      <c r="Y218" s="100">
        <f t="shared" si="15"/>
        <v>6039294</v>
      </c>
      <c r="Z218" s="100">
        <v>2340000</v>
      </c>
      <c r="AA218" s="100">
        <v>3699294</v>
      </c>
    </row>
    <row r="219" spans="1:27" ht="15">
      <c r="A219" s="98" t="s">
        <v>959</v>
      </c>
      <c r="B219" s="99" t="s">
        <v>1933</v>
      </c>
      <c r="C219" s="79"/>
      <c r="D219" s="46">
        <f t="shared" si="12"/>
        <v>17880</v>
      </c>
      <c r="E219" s="79"/>
      <c r="F219" s="100">
        <v>17880</v>
      </c>
      <c r="H219" s="98" t="s">
        <v>1064</v>
      </c>
      <c r="I219" s="99" t="s">
        <v>1964</v>
      </c>
      <c r="J219" s="79"/>
      <c r="K219" s="100">
        <f t="shared" si="13"/>
        <v>5435</v>
      </c>
      <c r="L219" s="79"/>
      <c r="M219" s="100">
        <v>5435</v>
      </c>
      <c r="O219" s="98" t="s">
        <v>906</v>
      </c>
      <c r="P219" s="99" t="s">
        <v>1918</v>
      </c>
      <c r="Q219" s="100">
        <v>229000</v>
      </c>
      <c r="R219" s="46">
        <f t="shared" si="14"/>
        <v>7153102</v>
      </c>
      <c r="S219" s="100">
        <v>2438613</v>
      </c>
      <c r="T219" s="100">
        <v>4714489</v>
      </c>
      <c r="V219" s="98" t="s">
        <v>923</v>
      </c>
      <c r="W219" s="99" t="s">
        <v>1923</v>
      </c>
      <c r="X219" s="100">
        <v>13379511</v>
      </c>
      <c r="Y219" s="100">
        <f t="shared" si="15"/>
        <v>5315998</v>
      </c>
      <c r="Z219" s="100">
        <v>968201</v>
      </c>
      <c r="AA219" s="100">
        <v>4347797</v>
      </c>
    </row>
    <row r="220" spans="1:27" ht="15">
      <c r="A220" s="98" t="s">
        <v>965</v>
      </c>
      <c r="B220" s="99" t="s">
        <v>1935</v>
      </c>
      <c r="C220" s="79"/>
      <c r="D220" s="46">
        <f t="shared" si="12"/>
        <v>180182</v>
      </c>
      <c r="E220" s="79"/>
      <c r="F220" s="100">
        <v>180182</v>
      </c>
      <c r="H220" s="98" t="s">
        <v>1067</v>
      </c>
      <c r="I220" s="99" t="s">
        <v>1965</v>
      </c>
      <c r="J220" s="79"/>
      <c r="K220" s="100">
        <f t="shared" si="13"/>
        <v>21250</v>
      </c>
      <c r="L220" s="79"/>
      <c r="M220" s="100">
        <v>21250</v>
      </c>
      <c r="O220" s="98" t="s">
        <v>908</v>
      </c>
      <c r="P220" s="99" t="s">
        <v>2311</v>
      </c>
      <c r="Q220" s="100">
        <v>37500</v>
      </c>
      <c r="R220" s="46">
        <f t="shared" si="14"/>
        <v>3523695</v>
      </c>
      <c r="S220" s="100">
        <v>139700</v>
      </c>
      <c r="T220" s="100">
        <v>3383995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968</v>
      </c>
      <c r="B221" s="99" t="s">
        <v>1936</v>
      </c>
      <c r="C221" s="100">
        <v>5200</v>
      </c>
      <c r="D221" s="46">
        <f t="shared" si="12"/>
        <v>262836</v>
      </c>
      <c r="E221" s="79"/>
      <c r="F221" s="100">
        <v>262836</v>
      </c>
      <c r="H221" s="98" t="s">
        <v>1070</v>
      </c>
      <c r="I221" s="99" t="s">
        <v>1966</v>
      </c>
      <c r="J221" s="79"/>
      <c r="K221" s="100">
        <f t="shared" si="13"/>
        <v>17877</v>
      </c>
      <c r="L221" s="79"/>
      <c r="M221" s="100">
        <v>17877</v>
      </c>
      <c r="O221" s="98" t="s">
        <v>911</v>
      </c>
      <c r="P221" s="99" t="s">
        <v>1919</v>
      </c>
      <c r="Q221" s="100">
        <v>1079450</v>
      </c>
      <c r="R221" s="46">
        <f t="shared" si="14"/>
        <v>1510352</v>
      </c>
      <c r="S221" s="100">
        <v>437100</v>
      </c>
      <c r="T221" s="100">
        <v>1073252</v>
      </c>
      <c r="V221" s="98" t="s">
        <v>930</v>
      </c>
      <c r="W221" s="99" t="s">
        <v>1925</v>
      </c>
      <c r="X221" s="100">
        <v>5071823</v>
      </c>
      <c r="Y221" s="100">
        <f t="shared" si="15"/>
        <v>22379575</v>
      </c>
      <c r="Z221" s="100">
        <v>4519665</v>
      </c>
      <c r="AA221" s="100">
        <v>17859910</v>
      </c>
    </row>
    <row r="222" spans="1:27" ht="15">
      <c r="A222" s="98" t="s">
        <v>971</v>
      </c>
      <c r="B222" s="99" t="s">
        <v>1937</v>
      </c>
      <c r="C222" s="79"/>
      <c r="D222" s="46">
        <f t="shared" si="12"/>
        <v>321029</v>
      </c>
      <c r="E222" s="79"/>
      <c r="F222" s="100">
        <v>321029</v>
      </c>
      <c r="H222" s="98" t="s">
        <v>1076</v>
      </c>
      <c r="I222" s="99" t="s">
        <v>1968</v>
      </c>
      <c r="J222" s="79"/>
      <c r="K222" s="100">
        <f t="shared" si="13"/>
        <v>103001</v>
      </c>
      <c r="L222" s="100">
        <v>38586</v>
      </c>
      <c r="M222" s="100">
        <v>64415</v>
      </c>
      <c r="O222" s="98" t="s">
        <v>914</v>
      </c>
      <c r="P222" s="99" t="s">
        <v>1920</v>
      </c>
      <c r="Q222" s="100">
        <v>4090200</v>
      </c>
      <c r="R222" s="46">
        <f t="shared" si="14"/>
        <v>9087639</v>
      </c>
      <c r="S222" s="100">
        <v>721700</v>
      </c>
      <c r="T222" s="100">
        <v>8365939</v>
      </c>
      <c r="V222" s="98" t="s">
        <v>933</v>
      </c>
      <c r="W222" s="99" t="s">
        <v>1926</v>
      </c>
      <c r="X222" s="100">
        <v>225000</v>
      </c>
      <c r="Y222" s="100">
        <f t="shared" si="15"/>
        <v>6018632</v>
      </c>
      <c r="Z222" s="79"/>
      <c r="AA222" s="100">
        <v>6018632</v>
      </c>
    </row>
    <row r="223" spans="1:27" ht="15">
      <c r="A223" s="98" t="s">
        <v>977</v>
      </c>
      <c r="B223" s="99" t="s">
        <v>1814</v>
      </c>
      <c r="C223" s="100">
        <v>216633</v>
      </c>
      <c r="D223" s="46">
        <f t="shared" si="12"/>
        <v>1618279</v>
      </c>
      <c r="E223" s="100">
        <v>48000</v>
      </c>
      <c r="F223" s="100">
        <v>1570279</v>
      </c>
      <c r="H223" s="98" t="s">
        <v>1082</v>
      </c>
      <c r="I223" s="99" t="s">
        <v>1970</v>
      </c>
      <c r="J223" s="79"/>
      <c r="K223" s="100">
        <f t="shared" si="13"/>
        <v>97742</v>
      </c>
      <c r="L223" s="79"/>
      <c r="M223" s="100">
        <v>97742</v>
      </c>
      <c r="O223" s="98" t="s">
        <v>917</v>
      </c>
      <c r="P223" s="99" t="s">
        <v>1921</v>
      </c>
      <c r="Q223" s="100">
        <v>337999</v>
      </c>
      <c r="R223" s="46">
        <f t="shared" si="14"/>
        <v>6202469</v>
      </c>
      <c r="S223" s="100">
        <v>1642710</v>
      </c>
      <c r="T223" s="100">
        <v>4559759</v>
      </c>
      <c r="V223" s="98" t="s">
        <v>936</v>
      </c>
      <c r="W223" s="99" t="s">
        <v>1927</v>
      </c>
      <c r="X223" s="100">
        <v>63100</v>
      </c>
      <c r="Y223" s="100">
        <f t="shared" si="15"/>
        <v>943665</v>
      </c>
      <c r="Z223" s="79"/>
      <c r="AA223" s="100">
        <v>943665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61240</v>
      </c>
      <c r="E224" s="79"/>
      <c r="F224" s="100">
        <v>61240</v>
      </c>
      <c r="H224" s="98" t="s">
        <v>1085</v>
      </c>
      <c r="I224" s="99" t="s">
        <v>1971</v>
      </c>
      <c r="J224" s="79"/>
      <c r="K224" s="100">
        <f t="shared" si="13"/>
        <v>139669</v>
      </c>
      <c r="L224" s="79"/>
      <c r="M224" s="100">
        <v>139669</v>
      </c>
      <c r="O224" s="98" t="s">
        <v>920</v>
      </c>
      <c r="P224" s="99" t="s">
        <v>1922</v>
      </c>
      <c r="Q224" s="100">
        <v>250000</v>
      </c>
      <c r="R224" s="46">
        <f t="shared" si="14"/>
        <v>5937791</v>
      </c>
      <c r="S224" s="100">
        <v>1532300</v>
      </c>
      <c r="T224" s="100">
        <v>4405491</v>
      </c>
      <c r="V224" s="98" t="s">
        <v>939</v>
      </c>
      <c r="W224" s="99" t="s">
        <v>1928</v>
      </c>
      <c r="X224" s="100">
        <v>166900</v>
      </c>
      <c r="Y224" s="100">
        <f t="shared" si="15"/>
        <v>1711107</v>
      </c>
      <c r="Z224" s="79"/>
      <c r="AA224" s="100">
        <v>1711107</v>
      </c>
    </row>
    <row r="225" spans="1:27" ht="15">
      <c r="A225" s="98" t="s">
        <v>982</v>
      </c>
      <c r="B225" s="99" t="s">
        <v>1939</v>
      </c>
      <c r="C225" s="100">
        <v>21000</v>
      </c>
      <c r="D225" s="46">
        <f t="shared" si="12"/>
        <v>428508</v>
      </c>
      <c r="E225" s="100">
        <v>4000</v>
      </c>
      <c r="F225" s="100">
        <v>424508</v>
      </c>
      <c r="H225" s="98" t="s">
        <v>1088</v>
      </c>
      <c r="I225" s="99" t="s">
        <v>1972</v>
      </c>
      <c r="J225" s="79"/>
      <c r="K225" s="100">
        <f t="shared" si="13"/>
        <v>1008083</v>
      </c>
      <c r="L225" s="79"/>
      <c r="M225" s="100">
        <v>1008083</v>
      </c>
      <c r="O225" s="98" t="s">
        <v>923</v>
      </c>
      <c r="P225" s="99" t="s">
        <v>1923</v>
      </c>
      <c r="Q225" s="100">
        <v>2329245</v>
      </c>
      <c r="R225" s="46">
        <f t="shared" si="14"/>
        <v>12653495</v>
      </c>
      <c r="S225" s="100">
        <v>1463604</v>
      </c>
      <c r="T225" s="100">
        <v>11189891</v>
      </c>
      <c r="V225" s="98" t="s">
        <v>942</v>
      </c>
      <c r="W225" s="99" t="s">
        <v>1929</v>
      </c>
      <c r="X225" s="100">
        <v>35252335</v>
      </c>
      <c r="Y225" s="100">
        <f t="shared" si="15"/>
        <v>13893437</v>
      </c>
      <c r="Z225" s="79"/>
      <c r="AA225" s="100">
        <v>13893437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107119</v>
      </c>
      <c r="E226" s="79"/>
      <c r="F226" s="100">
        <v>107119</v>
      </c>
      <c r="H226" s="98" t="s">
        <v>1091</v>
      </c>
      <c r="I226" s="99" t="s">
        <v>2219</v>
      </c>
      <c r="J226" s="79"/>
      <c r="K226" s="100">
        <f t="shared" si="13"/>
        <v>17151</v>
      </c>
      <c r="L226" s="79"/>
      <c r="M226" s="100">
        <v>17151</v>
      </c>
      <c r="O226" s="98" t="s">
        <v>927</v>
      </c>
      <c r="P226" s="99" t="s">
        <v>1924</v>
      </c>
      <c r="Q226" s="100">
        <v>23224</v>
      </c>
      <c r="R226" s="46">
        <f t="shared" si="14"/>
        <v>2384871</v>
      </c>
      <c r="S226" s="100">
        <v>881950</v>
      </c>
      <c r="T226" s="100">
        <v>1502921</v>
      </c>
      <c r="V226" s="98" t="s">
        <v>945</v>
      </c>
      <c r="W226" s="99" t="s">
        <v>1898</v>
      </c>
      <c r="X226" s="100">
        <v>1722545</v>
      </c>
      <c r="Y226" s="100">
        <f t="shared" si="15"/>
        <v>3017138</v>
      </c>
      <c r="Z226" s="100">
        <v>5400</v>
      </c>
      <c r="AA226" s="100">
        <v>3011738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336262</v>
      </c>
      <c r="E227" s="79"/>
      <c r="F227" s="100">
        <v>336262</v>
      </c>
      <c r="H227" s="98" t="s">
        <v>1094</v>
      </c>
      <c r="I227" s="99" t="s">
        <v>1973</v>
      </c>
      <c r="J227" s="100">
        <v>144500</v>
      </c>
      <c r="K227" s="100">
        <f t="shared" si="13"/>
        <v>1102489</v>
      </c>
      <c r="L227" s="79"/>
      <c r="M227" s="100">
        <v>1102489</v>
      </c>
      <c r="O227" s="98" t="s">
        <v>930</v>
      </c>
      <c r="P227" s="99" t="s">
        <v>1925</v>
      </c>
      <c r="Q227" s="100">
        <v>2593473</v>
      </c>
      <c r="R227" s="46">
        <f t="shared" si="14"/>
        <v>5916768</v>
      </c>
      <c r="S227" s="100">
        <v>159357</v>
      </c>
      <c r="T227" s="100">
        <v>5757411</v>
      </c>
      <c r="V227" s="98" t="s">
        <v>947</v>
      </c>
      <c r="W227" s="99" t="s">
        <v>1930</v>
      </c>
      <c r="X227" s="100">
        <v>259415</v>
      </c>
      <c r="Y227" s="100">
        <f t="shared" si="15"/>
        <v>6606641</v>
      </c>
      <c r="Z227" s="100">
        <v>790001</v>
      </c>
      <c r="AA227" s="100">
        <v>5816640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198358</v>
      </c>
      <c r="E228" s="100">
        <v>3000</v>
      </c>
      <c r="F228" s="100">
        <v>195358</v>
      </c>
      <c r="H228" s="98" t="s">
        <v>1097</v>
      </c>
      <c r="I228" s="99" t="s">
        <v>1974</v>
      </c>
      <c r="J228" s="100">
        <v>27500</v>
      </c>
      <c r="K228" s="100">
        <f t="shared" si="13"/>
        <v>900800</v>
      </c>
      <c r="L228" s="100">
        <v>81500</v>
      </c>
      <c r="M228" s="100">
        <v>819300</v>
      </c>
      <c r="O228" s="98" t="s">
        <v>933</v>
      </c>
      <c r="P228" s="99" t="s">
        <v>1926</v>
      </c>
      <c r="Q228" s="100">
        <v>4077904</v>
      </c>
      <c r="R228" s="46">
        <f t="shared" si="14"/>
        <v>3437774</v>
      </c>
      <c r="S228" s="100">
        <v>347185</v>
      </c>
      <c r="T228" s="100">
        <v>3090589</v>
      </c>
      <c r="V228" s="98" t="s">
        <v>950</v>
      </c>
      <c r="W228" s="99" t="s">
        <v>2312</v>
      </c>
      <c r="X228" s="100">
        <v>34801150</v>
      </c>
      <c r="Y228" s="100">
        <f t="shared" si="15"/>
        <v>23747656</v>
      </c>
      <c r="Z228" s="79"/>
      <c r="AA228" s="100">
        <v>23747656</v>
      </c>
    </row>
    <row r="229" spans="1:27" ht="15">
      <c r="A229" s="98" t="s">
        <v>994</v>
      </c>
      <c r="B229" s="99" t="s">
        <v>1943</v>
      </c>
      <c r="C229" s="100">
        <v>661935</v>
      </c>
      <c r="D229" s="46">
        <f t="shared" si="12"/>
        <v>3000</v>
      </c>
      <c r="E229" s="79"/>
      <c r="F229" s="100">
        <v>3000</v>
      </c>
      <c r="H229" s="98" t="s">
        <v>1103</v>
      </c>
      <c r="I229" s="99" t="s">
        <v>1976</v>
      </c>
      <c r="J229" s="79"/>
      <c r="K229" s="100">
        <f t="shared" si="13"/>
        <v>20250</v>
      </c>
      <c r="L229" s="79"/>
      <c r="M229" s="100">
        <v>20250</v>
      </c>
      <c r="O229" s="98" t="s">
        <v>936</v>
      </c>
      <c r="P229" s="99" t="s">
        <v>1927</v>
      </c>
      <c r="Q229" s="100">
        <v>1596420</v>
      </c>
      <c r="R229" s="46">
        <f t="shared" si="14"/>
        <v>34150</v>
      </c>
      <c r="S229" s="100">
        <v>6100</v>
      </c>
      <c r="T229" s="100">
        <v>28050</v>
      </c>
      <c r="V229" s="98" t="s">
        <v>953</v>
      </c>
      <c r="W229" s="99" t="s">
        <v>1931</v>
      </c>
      <c r="X229" s="100">
        <v>4</v>
      </c>
      <c r="Y229" s="100">
        <f t="shared" si="15"/>
        <v>435456</v>
      </c>
      <c r="Z229" s="79"/>
      <c r="AA229" s="100">
        <v>435456</v>
      </c>
    </row>
    <row r="230" spans="1:27" ht="15">
      <c r="A230" s="98" t="s">
        <v>998</v>
      </c>
      <c r="B230" s="99" t="s">
        <v>1944</v>
      </c>
      <c r="C230" s="100">
        <v>438200</v>
      </c>
      <c r="D230" s="46">
        <f t="shared" si="12"/>
        <v>1823024</v>
      </c>
      <c r="E230" s="79"/>
      <c r="F230" s="100">
        <v>1823024</v>
      </c>
      <c r="H230" s="98" t="s">
        <v>1106</v>
      </c>
      <c r="I230" s="99" t="s">
        <v>1977</v>
      </c>
      <c r="J230" s="100">
        <v>100</v>
      </c>
      <c r="K230" s="100">
        <f t="shared" si="13"/>
        <v>282637</v>
      </c>
      <c r="L230" s="100">
        <v>109500</v>
      </c>
      <c r="M230" s="100">
        <v>173137</v>
      </c>
      <c r="O230" s="98" t="s">
        <v>939</v>
      </c>
      <c r="P230" s="99" t="s">
        <v>1928</v>
      </c>
      <c r="Q230" s="100">
        <v>921677</v>
      </c>
      <c r="R230" s="46">
        <f t="shared" si="14"/>
        <v>3538982</v>
      </c>
      <c r="S230" s="100">
        <v>145300</v>
      </c>
      <c r="T230" s="100">
        <v>3393682</v>
      </c>
      <c r="V230" s="98" t="s">
        <v>956</v>
      </c>
      <c r="W230" s="99" t="s">
        <v>1932</v>
      </c>
      <c r="X230" s="100">
        <v>601028</v>
      </c>
      <c r="Y230" s="100">
        <f t="shared" si="15"/>
        <v>2421931</v>
      </c>
      <c r="Z230" s="100">
        <v>23120</v>
      </c>
      <c r="AA230" s="100">
        <v>2398811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6275</v>
      </c>
      <c r="E231" s="79"/>
      <c r="F231" s="100">
        <v>6275</v>
      </c>
      <c r="H231" s="98" t="s">
        <v>1109</v>
      </c>
      <c r="I231" s="99" t="s">
        <v>1978</v>
      </c>
      <c r="J231" s="100">
        <v>800</v>
      </c>
      <c r="K231" s="100">
        <f t="shared" si="13"/>
        <v>633795</v>
      </c>
      <c r="L231" s="79"/>
      <c r="M231" s="100">
        <v>633795</v>
      </c>
      <c r="O231" s="98" t="s">
        <v>942</v>
      </c>
      <c r="P231" s="99" t="s">
        <v>1929</v>
      </c>
      <c r="Q231" s="100">
        <v>10863390</v>
      </c>
      <c r="R231" s="46">
        <f t="shared" si="14"/>
        <v>3914711</v>
      </c>
      <c r="S231" s="100">
        <v>226300</v>
      </c>
      <c r="T231" s="100">
        <v>3688411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1004</v>
      </c>
      <c r="B232" s="99" t="s">
        <v>1945</v>
      </c>
      <c r="C232" s="100">
        <v>412000</v>
      </c>
      <c r="D232" s="46">
        <f t="shared" si="12"/>
        <v>142049</v>
      </c>
      <c r="E232" s="79"/>
      <c r="F232" s="100">
        <v>142049</v>
      </c>
      <c r="H232" s="98" t="s">
        <v>1113</v>
      </c>
      <c r="I232" s="99" t="s">
        <v>1979</v>
      </c>
      <c r="J232" s="79"/>
      <c r="K232" s="100">
        <f t="shared" si="13"/>
        <v>573125</v>
      </c>
      <c r="L232" s="79"/>
      <c r="M232" s="100">
        <v>573125</v>
      </c>
      <c r="O232" s="98" t="s">
        <v>945</v>
      </c>
      <c r="P232" s="99" t="s">
        <v>1898</v>
      </c>
      <c r="Q232" s="79"/>
      <c r="R232" s="46">
        <f t="shared" si="14"/>
        <v>2032789</v>
      </c>
      <c r="S232" s="100">
        <v>85471</v>
      </c>
      <c r="T232" s="100">
        <v>1947318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1007</v>
      </c>
      <c r="B233" s="99" t="s">
        <v>1946</v>
      </c>
      <c r="C233" s="100">
        <v>566650</v>
      </c>
      <c r="D233" s="46">
        <f t="shared" si="12"/>
        <v>285848</v>
      </c>
      <c r="E233" s="79"/>
      <c r="F233" s="100">
        <v>285848</v>
      </c>
      <c r="H233" s="98" t="s">
        <v>1123</v>
      </c>
      <c r="I233" s="99" t="s">
        <v>1980</v>
      </c>
      <c r="J233" s="79"/>
      <c r="K233" s="100">
        <f t="shared" si="13"/>
        <v>574026</v>
      </c>
      <c r="L233" s="100">
        <v>186139</v>
      </c>
      <c r="M233" s="100">
        <v>387887</v>
      </c>
      <c r="O233" s="98" t="s">
        <v>947</v>
      </c>
      <c r="P233" s="99" t="s">
        <v>1930</v>
      </c>
      <c r="Q233" s="100">
        <v>4192576</v>
      </c>
      <c r="R233" s="46">
        <f t="shared" si="14"/>
        <v>3927555</v>
      </c>
      <c r="S233" s="100">
        <v>1457191</v>
      </c>
      <c r="T233" s="100">
        <v>2470364</v>
      </c>
      <c r="V233" s="98" t="s">
        <v>965</v>
      </c>
      <c r="W233" s="99" t="s">
        <v>1935</v>
      </c>
      <c r="X233" s="100">
        <v>57850</v>
      </c>
      <c r="Y233" s="100">
        <f t="shared" si="15"/>
        <v>4153712</v>
      </c>
      <c r="Z233" s="100">
        <v>636495</v>
      </c>
      <c r="AA233" s="100">
        <v>3517217</v>
      </c>
    </row>
    <row r="234" spans="1:27" ht="15">
      <c r="A234" s="98" t="s">
        <v>1010</v>
      </c>
      <c r="B234" s="99" t="s">
        <v>1947</v>
      </c>
      <c r="C234" s="100">
        <v>153360950</v>
      </c>
      <c r="D234" s="46">
        <f t="shared" si="12"/>
        <v>4155122</v>
      </c>
      <c r="E234" s="100">
        <v>197875</v>
      </c>
      <c r="F234" s="100">
        <v>3957247</v>
      </c>
      <c r="H234" s="98" t="s">
        <v>1126</v>
      </c>
      <c r="I234" s="99" t="s">
        <v>1747</v>
      </c>
      <c r="J234" s="100">
        <v>714000</v>
      </c>
      <c r="K234" s="100">
        <f t="shared" si="13"/>
        <v>3471233</v>
      </c>
      <c r="L234" s="100">
        <v>134035</v>
      </c>
      <c r="M234" s="100">
        <v>3337198</v>
      </c>
      <c r="O234" s="98" t="s">
        <v>950</v>
      </c>
      <c r="P234" s="99" t="s">
        <v>2312</v>
      </c>
      <c r="Q234" s="100">
        <v>382285</v>
      </c>
      <c r="R234" s="46">
        <f t="shared" si="14"/>
        <v>1391068</v>
      </c>
      <c r="S234" s="100">
        <v>34500</v>
      </c>
      <c r="T234" s="100">
        <v>1356568</v>
      </c>
      <c r="V234" s="98" t="s">
        <v>968</v>
      </c>
      <c r="W234" s="99" t="s">
        <v>1936</v>
      </c>
      <c r="X234" s="100">
        <v>12500</v>
      </c>
      <c r="Y234" s="100">
        <f t="shared" si="15"/>
        <v>142580</v>
      </c>
      <c r="Z234" s="79"/>
      <c r="AA234" s="100">
        <v>142580</v>
      </c>
    </row>
    <row r="235" spans="1:27" ht="15">
      <c r="A235" s="98" t="s">
        <v>1013</v>
      </c>
      <c r="B235" s="99" t="s">
        <v>1948</v>
      </c>
      <c r="C235" s="100">
        <v>19593002</v>
      </c>
      <c r="D235" s="46">
        <f t="shared" si="12"/>
        <v>12466928</v>
      </c>
      <c r="E235" s="100">
        <v>761200</v>
      </c>
      <c r="F235" s="100">
        <v>11705728</v>
      </c>
      <c r="H235" s="98" t="s">
        <v>1128</v>
      </c>
      <c r="I235" s="99" t="s">
        <v>1981</v>
      </c>
      <c r="J235" s="79"/>
      <c r="K235" s="100">
        <f t="shared" si="13"/>
        <v>606850</v>
      </c>
      <c r="L235" s="79"/>
      <c r="M235" s="100">
        <v>606850</v>
      </c>
      <c r="O235" s="98" t="s">
        <v>953</v>
      </c>
      <c r="P235" s="99" t="s">
        <v>1931</v>
      </c>
      <c r="Q235" s="100">
        <v>2253011</v>
      </c>
      <c r="R235" s="46">
        <f t="shared" si="14"/>
        <v>4040978</v>
      </c>
      <c r="S235" s="100">
        <v>166288</v>
      </c>
      <c r="T235" s="100">
        <v>3874690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1016</v>
      </c>
      <c r="B236" s="99" t="s">
        <v>1949</v>
      </c>
      <c r="C236" s="79"/>
      <c r="D236" s="46">
        <f t="shared" si="12"/>
        <v>327382</v>
      </c>
      <c r="E236" s="79"/>
      <c r="F236" s="100">
        <v>327382</v>
      </c>
      <c r="H236" s="98" t="s">
        <v>1134</v>
      </c>
      <c r="I236" s="99" t="s">
        <v>1899</v>
      </c>
      <c r="J236" s="100">
        <v>13001</v>
      </c>
      <c r="K236" s="100">
        <f t="shared" si="13"/>
        <v>161125</v>
      </c>
      <c r="L236" s="79"/>
      <c r="M236" s="100">
        <v>161125</v>
      </c>
      <c r="O236" s="98" t="s">
        <v>956</v>
      </c>
      <c r="P236" s="99" t="s">
        <v>1932</v>
      </c>
      <c r="Q236" s="100">
        <v>2693323</v>
      </c>
      <c r="R236" s="46">
        <f t="shared" si="14"/>
        <v>7250003</v>
      </c>
      <c r="S236" s="100">
        <v>199100</v>
      </c>
      <c r="T236" s="100">
        <v>7050903</v>
      </c>
      <c r="V236" s="98" t="s">
        <v>974</v>
      </c>
      <c r="W236" s="99" t="s">
        <v>2218</v>
      </c>
      <c r="X236" s="100">
        <v>6700</v>
      </c>
      <c r="Y236" s="100">
        <f t="shared" si="15"/>
        <v>834744</v>
      </c>
      <c r="Z236" s="79"/>
      <c r="AA236" s="100">
        <v>834744</v>
      </c>
    </row>
    <row r="237" spans="1:27" ht="15">
      <c r="A237" s="98" t="s">
        <v>1019</v>
      </c>
      <c r="B237" s="99" t="s">
        <v>1950</v>
      </c>
      <c r="C237" s="100">
        <v>1483906</v>
      </c>
      <c r="D237" s="46">
        <f t="shared" si="12"/>
        <v>745550</v>
      </c>
      <c r="E237" s="79"/>
      <c r="F237" s="100">
        <v>745550</v>
      </c>
      <c r="H237" s="98" t="s">
        <v>1136</v>
      </c>
      <c r="I237" s="99" t="s">
        <v>1900</v>
      </c>
      <c r="J237" s="79"/>
      <c r="K237" s="100">
        <f t="shared" si="13"/>
        <v>2458806</v>
      </c>
      <c r="L237" s="100">
        <v>3501</v>
      </c>
      <c r="M237" s="100">
        <v>2455305</v>
      </c>
      <c r="O237" s="98" t="s">
        <v>959</v>
      </c>
      <c r="P237" s="99" t="s">
        <v>1933</v>
      </c>
      <c r="Q237" s="79"/>
      <c r="R237" s="46">
        <f t="shared" si="14"/>
        <v>363167</v>
      </c>
      <c r="S237" s="100">
        <v>39000</v>
      </c>
      <c r="T237" s="100">
        <v>324167</v>
      </c>
      <c r="V237" s="98" t="s">
        <v>977</v>
      </c>
      <c r="W237" s="99" t="s">
        <v>1814</v>
      </c>
      <c r="X237" s="100">
        <v>2300200</v>
      </c>
      <c r="Y237" s="100">
        <f t="shared" si="15"/>
        <v>6734755</v>
      </c>
      <c r="Z237" s="100">
        <v>647600</v>
      </c>
      <c r="AA237" s="100">
        <v>6087155</v>
      </c>
    </row>
    <row r="238" spans="1:27" ht="15">
      <c r="A238" s="98" t="s">
        <v>1022</v>
      </c>
      <c r="B238" s="99" t="s">
        <v>1951</v>
      </c>
      <c r="C238" s="100">
        <v>1206203</v>
      </c>
      <c r="D238" s="46">
        <f t="shared" si="12"/>
        <v>349223</v>
      </c>
      <c r="E238" s="79"/>
      <c r="F238" s="100">
        <v>349223</v>
      </c>
      <c r="H238" s="98" t="s">
        <v>1138</v>
      </c>
      <c r="I238" s="99" t="s">
        <v>1983</v>
      </c>
      <c r="J238" s="100">
        <v>96695</v>
      </c>
      <c r="K238" s="100">
        <f t="shared" si="13"/>
        <v>43775</v>
      </c>
      <c r="L238" s="79"/>
      <c r="M238" s="100">
        <v>43775</v>
      </c>
      <c r="O238" s="98" t="s">
        <v>962</v>
      </c>
      <c r="P238" s="99" t="s">
        <v>1934</v>
      </c>
      <c r="Q238" s="100">
        <v>490980</v>
      </c>
      <c r="R238" s="46">
        <f t="shared" si="14"/>
        <v>325356</v>
      </c>
      <c r="S238" s="100">
        <v>16771</v>
      </c>
      <c r="T238" s="100">
        <v>308585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1025</v>
      </c>
      <c r="B239" s="99" t="s">
        <v>1952</v>
      </c>
      <c r="C239" s="79"/>
      <c r="D239" s="46">
        <f t="shared" si="12"/>
        <v>1786948</v>
      </c>
      <c r="E239" s="100">
        <v>7800</v>
      </c>
      <c r="F239" s="100">
        <v>1779148</v>
      </c>
      <c r="H239" s="98" t="s">
        <v>1147</v>
      </c>
      <c r="I239" s="99" t="s">
        <v>1984</v>
      </c>
      <c r="J239" s="79"/>
      <c r="K239" s="100">
        <f t="shared" si="13"/>
        <v>1055162</v>
      </c>
      <c r="L239" s="79"/>
      <c r="M239" s="100">
        <v>1055162</v>
      </c>
      <c r="O239" s="98" t="s">
        <v>965</v>
      </c>
      <c r="P239" s="99" t="s">
        <v>1935</v>
      </c>
      <c r="Q239" s="79"/>
      <c r="R239" s="46">
        <f t="shared" si="14"/>
        <v>1082821</v>
      </c>
      <c r="S239" s="100">
        <v>32600</v>
      </c>
      <c r="T239" s="100">
        <v>1050221</v>
      </c>
      <c r="V239" s="98" t="s">
        <v>982</v>
      </c>
      <c r="W239" s="99" t="s">
        <v>1939</v>
      </c>
      <c r="X239" s="100">
        <v>1058250</v>
      </c>
      <c r="Y239" s="100">
        <f t="shared" si="15"/>
        <v>6392205</v>
      </c>
      <c r="Z239" s="100">
        <v>5800</v>
      </c>
      <c r="AA239" s="100">
        <v>6386405</v>
      </c>
    </row>
    <row r="240" spans="1:27" ht="15">
      <c r="A240" s="98" t="s">
        <v>1028</v>
      </c>
      <c r="B240" s="99" t="s">
        <v>1953</v>
      </c>
      <c r="C240" s="100">
        <v>251</v>
      </c>
      <c r="D240" s="46">
        <f t="shared" si="12"/>
        <v>630486</v>
      </c>
      <c r="E240" s="79"/>
      <c r="F240" s="100">
        <v>630486</v>
      </c>
      <c r="H240" s="98" t="s">
        <v>1150</v>
      </c>
      <c r="I240" s="99" t="s">
        <v>1985</v>
      </c>
      <c r="J240" s="79"/>
      <c r="K240" s="100">
        <f t="shared" si="13"/>
        <v>2546309</v>
      </c>
      <c r="L240" s="100">
        <v>2306340</v>
      </c>
      <c r="M240" s="100">
        <v>239969</v>
      </c>
      <c r="O240" s="98" t="s">
        <v>968</v>
      </c>
      <c r="P240" s="99" t="s">
        <v>1936</v>
      </c>
      <c r="Q240" s="100">
        <v>308846</v>
      </c>
      <c r="R240" s="46">
        <f t="shared" si="14"/>
        <v>1749287</v>
      </c>
      <c r="S240" s="100">
        <v>133200</v>
      </c>
      <c r="T240" s="100">
        <v>1616087</v>
      </c>
      <c r="V240" s="98" t="s">
        <v>985</v>
      </c>
      <c r="W240" s="99" t="s">
        <v>1940</v>
      </c>
      <c r="X240" s="79"/>
      <c r="Y240" s="100">
        <f t="shared" si="15"/>
        <v>114885</v>
      </c>
      <c r="Z240" s="79"/>
      <c r="AA240" s="100">
        <v>114885</v>
      </c>
    </row>
    <row r="241" spans="1:27" ht="15">
      <c r="A241" s="98" t="s">
        <v>1031</v>
      </c>
      <c r="B241" s="99" t="s">
        <v>1954</v>
      </c>
      <c r="C241" s="100">
        <v>78000</v>
      </c>
      <c r="D241" s="46">
        <f t="shared" si="12"/>
        <v>744310</v>
      </c>
      <c r="E241" s="100">
        <v>63000</v>
      </c>
      <c r="F241" s="100">
        <v>681310</v>
      </c>
      <c r="H241" s="98" t="s">
        <v>1152</v>
      </c>
      <c r="I241" s="99" t="s">
        <v>1986</v>
      </c>
      <c r="J241" s="100">
        <v>29400</v>
      </c>
      <c r="K241" s="100">
        <f t="shared" si="13"/>
        <v>2379148</v>
      </c>
      <c r="L241" s="100">
        <v>20000</v>
      </c>
      <c r="M241" s="100">
        <v>2359148</v>
      </c>
      <c r="O241" s="98" t="s">
        <v>971</v>
      </c>
      <c r="P241" s="99" t="s">
        <v>1937</v>
      </c>
      <c r="Q241" s="100">
        <v>1773887</v>
      </c>
      <c r="R241" s="46">
        <f t="shared" si="14"/>
        <v>1774965</v>
      </c>
      <c r="S241" s="100">
        <v>57300</v>
      </c>
      <c r="T241" s="100">
        <v>1717665</v>
      </c>
      <c r="V241" s="98" t="s">
        <v>988</v>
      </c>
      <c r="W241" s="99" t="s">
        <v>1941</v>
      </c>
      <c r="X241" s="79"/>
      <c r="Y241" s="100">
        <f t="shared" si="15"/>
        <v>7033490</v>
      </c>
      <c r="Z241" s="79"/>
      <c r="AA241" s="100">
        <v>7033490</v>
      </c>
    </row>
    <row r="242" spans="1:27" ht="15">
      <c r="A242" s="98" t="s">
        <v>1035</v>
      </c>
      <c r="B242" s="99" t="s">
        <v>1955</v>
      </c>
      <c r="C242" s="100">
        <v>274500</v>
      </c>
      <c r="D242" s="46">
        <f t="shared" si="12"/>
        <v>159775</v>
      </c>
      <c r="E242" s="79"/>
      <c r="F242" s="100">
        <v>159775</v>
      </c>
      <c r="H242" s="163" t="s">
        <v>1144</v>
      </c>
      <c r="I242" s="99" t="s">
        <v>1987</v>
      </c>
      <c r="J242" s="79"/>
      <c r="K242" s="100">
        <f t="shared" si="13"/>
        <v>4305458</v>
      </c>
      <c r="L242" s="100">
        <v>3571390</v>
      </c>
      <c r="M242" s="100">
        <v>734068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55492</v>
      </c>
      <c r="Z242" s="79"/>
      <c r="AA242" s="100">
        <v>55492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212771</v>
      </c>
      <c r="E243" s="100">
        <v>60386</v>
      </c>
      <c r="F243" s="100">
        <v>152385</v>
      </c>
      <c r="H243" s="98" t="s">
        <v>1156</v>
      </c>
      <c r="I243" s="99" t="s">
        <v>1988</v>
      </c>
      <c r="J243" s="100">
        <v>9219320</v>
      </c>
      <c r="K243" s="100">
        <f t="shared" si="13"/>
        <v>3269260</v>
      </c>
      <c r="L243" s="79"/>
      <c r="M243" s="100">
        <v>3269260</v>
      </c>
      <c r="O243" s="98" t="s">
        <v>977</v>
      </c>
      <c r="P243" s="99" t="s">
        <v>1814</v>
      </c>
      <c r="Q243" s="100">
        <v>4255707</v>
      </c>
      <c r="R243" s="46">
        <f t="shared" si="14"/>
        <v>10720791</v>
      </c>
      <c r="S243" s="100">
        <v>234137</v>
      </c>
      <c r="T243" s="100">
        <v>10486654</v>
      </c>
      <c r="V243" s="98" t="s">
        <v>994</v>
      </c>
      <c r="W243" s="99" t="s">
        <v>1943</v>
      </c>
      <c r="X243" s="100">
        <v>222130</v>
      </c>
      <c r="Y243" s="100">
        <f t="shared" si="15"/>
        <v>3741551</v>
      </c>
      <c r="Z243" s="79"/>
      <c r="AA243" s="100">
        <v>3741551</v>
      </c>
    </row>
    <row r="244" spans="1:27" ht="15">
      <c r="A244" s="98" t="s">
        <v>1041</v>
      </c>
      <c r="B244" s="99" t="s">
        <v>1957</v>
      </c>
      <c r="C244" s="79"/>
      <c r="D244" s="46">
        <f t="shared" si="12"/>
        <v>26066</v>
      </c>
      <c r="E244" s="79"/>
      <c r="F244" s="100">
        <v>26066</v>
      </c>
      <c r="H244" s="98" t="s">
        <v>1159</v>
      </c>
      <c r="I244" s="99" t="s">
        <v>1989</v>
      </c>
      <c r="J244" s="100">
        <v>65135</v>
      </c>
      <c r="K244" s="100">
        <f t="shared" si="13"/>
        <v>1064636</v>
      </c>
      <c r="L244" s="79"/>
      <c r="M244" s="100">
        <v>1064636</v>
      </c>
      <c r="O244" s="98" t="s">
        <v>979</v>
      </c>
      <c r="P244" s="99" t="s">
        <v>1938</v>
      </c>
      <c r="Q244" s="100">
        <v>4744</v>
      </c>
      <c r="R244" s="46">
        <f t="shared" si="14"/>
        <v>692736</v>
      </c>
      <c r="S244" s="100">
        <v>10700</v>
      </c>
      <c r="T244" s="100">
        <v>682036</v>
      </c>
      <c r="V244" s="98" t="s">
        <v>998</v>
      </c>
      <c r="W244" s="99" t="s">
        <v>1944</v>
      </c>
      <c r="X244" s="100">
        <v>13751437</v>
      </c>
      <c r="Y244" s="100">
        <f t="shared" si="15"/>
        <v>15937563</v>
      </c>
      <c r="Z244" s="79"/>
      <c r="AA244" s="100">
        <v>15937563</v>
      </c>
    </row>
    <row r="245" spans="1:27" ht="15">
      <c r="A245" s="98" t="s">
        <v>1044</v>
      </c>
      <c r="B245" s="99" t="s">
        <v>1958</v>
      </c>
      <c r="C245" s="79"/>
      <c r="D245" s="46">
        <f t="shared" si="12"/>
        <v>16537</v>
      </c>
      <c r="E245" s="79"/>
      <c r="F245" s="100">
        <v>16537</v>
      </c>
      <c r="H245" s="98" t="s">
        <v>1165</v>
      </c>
      <c r="I245" s="99" t="s">
        <v>1990</v>
      </c>
      <c r="J245" s="79"/>
      <c r="K245" s="100">
        <f t="shared" si="13"/>
        <v>2792904</v>
      </c>
      <c r="L245" s="79"/>
      <c r="M245" s="100">
        <v>2792904</v>
      </c>
      <c r="O245" s="98" t="s">
        <v>982</v>
      </c>
      <c r="P245" s="99" t="s">
        <v>1939</v>
      </c>
      <c r="Q245" s="100">
        <v>39700</v>
      </c>
      <c r="R245" s="46">
        <f t="shared" si="14"/>
        <v>3567153</v>
      </c>
      <c r="S245" s="100">
        <v>157510</v>
      </c>
      <c r="T245" s="100">
        <v>3409643</v>
      </c>
      <c r="V245" s="98" t="s">
        <v>1004</v>
      </c>
      <c r="W245" s="99" t="s">
        <v>1945</v>
      </c>
      <c r="X245" s="79"/>
      <c r="Y245" s="100">
        <f t="shared" si="15"/>
        <v>274311</v>
      </c>
      <c r="Z245" s="79"/>
      <c r="AA245" s="100">
        <v>274311</v>
      </c>
    </row>
    <row r="246" spans="1:27" ht="15">
      <c r="A246" s="98" t="s">
        <v>1047</v>
      </c>
      <c r="B246" s="99" t="s">
        <v>1959</v>
      </c>
      <c r="C246" s="79"/>
      <c r="D246" s="46">
        <f t="shared" si="12"/>
        <v>56359</v>
      </c>
      <c r="E246" s="100">
        <v>44960</v>
      </c>
      <c r="F246" s="100">
        <v>11399</v>
      </c>
      <c r="H246" s="98" t="s">
        <v>1168</v>
      </c>
      <c r="I246" s="99" t="s">
        <v>1991</v>
      </c>
      <c r="J246" s="100">
        <v>1</v>
      </c>
      <c r="K246" s="100">
        <f t="shared" si="13"/>
        <v>1838204</v>
      </c>
      <c r="L246" s="79"/>
      <c r="M246" s="100">
        <v>1838204</v>
      </c>
      <c r="O246" s="98" t="s">
        <v>985</v>
      </c>
      <c r="P246" s="99" t="s">
        <v>1940</v>
      </c>
      <c r="Q246" s="100">
        <v>178244</v>
      </c>
      <c r="R246" s="46">
        <f t="shared" si="14"/>
        <v>764883</v>
      </c>
      <c r="S246" s="79"/>
      <c r="T246" s="100">
        <v>764883</v>
      </c>
      <c r="V246" s="98" t="s">
        <v>1007</v>
      </c>
      <c r="W246" s="99" t="s">
        <v>1946</v>
      </c>
      <c r="X246" s="100">
        <v>1</v>
      </c>
      <c r="Y246" s="100">
        <f t="shared" si="15"/>
        <v>1384197</v>
      </c>
      <c r="Z246" s="79"/>
      <c r="AA246" s="100">
        <v>1384197</v>
      </c>
    </row>
    <row r="247" spans="1:27" ht="15">
      <c r="A247" s="98" t="s">
        <v>1050</v>
      </c>
      <c r="B247" s="99" t="s">
        <v>1960</v>
      </c>
      <c r="C247" s="100">
        <v>30000</v>
      </c>
      <c r="D247" s="46">
        <f t="shared" si="12"/>
        <v>528053</v>
      </c>
      <c r="E247" s="79"/>
      <c r="F247" s="100">
        <v>528053</v>
      </c>
      <c r="H247" s="98" t="s">
        <v>1171</v>
      </c>
      <c r="I247" s="99" t="s">
        <v>1992</v>
      </c>
      <c r="J247" s="79"/>
      <c r="K247" s="100">
        <f t="shared" si="13"/>
        <v>5000</v>
      </c>
      <c r="L247" s="79"/>
      <c r="M247" s="100">
        <v>5000</v>
      </c>
      <c r="O247" s="98" t="s">
        <v>988</v>
      </c>
      <c r="P247" s="99" t="s">
        <v>1941</v>
      </c>
      <c r="Q247" s="100">
        <v>5000</v>
      </c>
      <c r="R247" s="46">
        <f t="shared" si="14"/>
        <v>1597386</v>
      </c>
      <c r="S247" s="79"/>
      <c r="T247" s="100">
        <v>1597386</v>
      </c>
      <c r="V247" s="98" t="s">
        <v>1010</v>
      </c>
      <c r="W247" s="99" t="s">
        <v>1947</v>
      </c>
      <c r="X247" s="100">
        <v>25259600</v>
      </c>
      <c r="Y247" s="100">
        <f t="shared" si="15"/>
        <v>6971866</v>
      </c>
      <c r="Z247" s="100">
        <v>7500</v>
      </c>
      <c r="AA247" s="100">
        <v>6964366</v>
      </c>
    </row>
    <row r="248" spans="1:27" ht="15">
      <c r="A248" s="98" t="s">
        <v>1053</v>
      </c>
      <c r="B248" s="99" t="s">
        <v>1961</v>
      </c>
      <c r="C248" s="79"/>
      <c r="D248" s="46">
        <f t="shared" si="12"/>
        <v>238004</v>
      </c>
      <c r="E248" s="79"/>
      <c r="F248" s="100">
        <v>238004</v>
      </c>
      <c r="H248" s="98" t="s">
        <v>1177</v>
      </c>
      <c r="I248" s="99" t="s">
        <v>1994</v>
      </c>
      <c r="J248" s="79"/>
      <c r="K248" s="100">
        <f t="shared" si="13"/>
        <v>8901</v>
      </c>
      <c r="L248" s="79"/>
      <c r="M248" s="100">
        <v>8901</v>
      </c>
      <c r="O248" s="98" t="s">
        <v>991</v>
      </c>
      <c r="P248" s="99" t="s">
        <v>1942</v>
      </c>
      <c r="Q248" s="79"/>
      <c r="R248" s="46">
        <f t="shared" si="14"/>
        <v>776462</v>
      </c>
      <c r="S248" s="100">
        <v>58100</v>
      </c>
      <c r="T248" s="100">
        <v>718362</v>
      </c>
      <c r="V248" s="98" t="s">
        <v>1013</v>
      </c>
      <c r="W248" s="99" t="s">
        <v>1948</v>
      </c>
      <c r="X248" s="100">
        <v>18012601</v>
      </c>
      <c r="Y248" s="100">
        <f t="shared" si="15"/>
        <v>50780429</v>
      </c>
      <c r="Z248" s="100">
        <v>1160001</v>
      </c>
      <c r="AA248" s="100">
        <v>49620428</v>
      </c>
    </row>
    <row r="249" spans="1:27" ht="15">
      <c r="A249" s="98" t="s">
        <v>1056</v>
      </c>
      <c r="B249" s="99" t="s">
        <v>1962</v>
      </c>
      <c r="C249" s="79"/>
      <c r="D249" s="46">
        <f t="shared" si="12"/>
        <v>317089</v>
      </c>
      <c r="E249" s="79"/>
      <c r="F249" s="100">
        <v>317089</v>
      </c>
      <c r="H249" s="98" t="s">
        <v>1180</v>
      </c>
      <c r="I249" s="99" t="s">
        <v>1995</v>
      </c>
      <c r="J249" s="79"/>
      <c r="K249" s="100">
        <f t="shared" si="13"/>
        <v>0</v>
      </c>
      <c r="L249" s="79"/>
      <c r="M249" s="100">
        <v>0</v>
      </c>
      <c r="O249" s="98" t="s">
        <v>994</v>
      </c>
      <c r="P249" s="99" t="s">
        <v>1943</v>
      </c>
      <c r="Q249" s="100">
        <v>5051090</v>
      </c>
      <c r="R249" s="46">
        <f t="shared" si="14"/>
        <v>319349</v>
      </c>
      <c r="S249" s="100">
        <v>32750</v>
      </c>
      <c r="T249" s="100">
        <v>286599</v>
      </c>
      <c r="V249" s="98" t="s">
        <v>1016</v>
      </c>
      <c r="W249" s="99" t="s">
        <v>1949</v>
      </c>
      <c r="X249" s="100">
        <v>4851763</v>
      </c>
      <c r="Y249" s="100">
        <f t="shared" si="15"/>
        <v>9012904</v>
      </c>
      <c r="Z249" s="100">
        <v>77000</v>
      </c>
      <c r="AA249" s="100">
        <v>8935904</v>
      </c>
    </row>
    <row r="250" spans="1:27" ht="15">
      <c r="A250" s="98" t="s">
        <v>1059</v>
      </c>
      <c r="B250" s="99" t="s">
        <v>1963</v>
      </c>
      <c r="C250" s="79"/>
      <c r="D250" s="46">
        <f t="shared" si="12"/>
        <v>52819</v>
      </c>
      <c r="E250" s="79"/>
      <c r="F250" s="100">
        <v>52819</v>
      </c>
      <c r="H250" s="98" t="s">
        <v>1183</v>
      </c>
      <c r="I250" s="99" t="s">
        <v>1996</v>
      </c>
      <c r="J250" s="100">
        <v>120000</v>
      </c>
      <c r="K250" s="100">
        <f t="shared" si="13"/>
        <v>96044</v>
      </c>
      <c r="L250" s="79"/>
      <c r="M250" s="100">
        <v>96044</v>
      </c>
      <c r="O250" s="98" t="s">
        <v>998</v>
      </c>
      <c r="P250" s="99" t="s">
        <v>1944</v>
      </c>
      <c r="Q250" s="100">
        <v>44198106</v>
      </c>
      <c r="R250" s="46">
        <f t="shared" si="14"/>
        <v>10701392</v>
      </c>
      <c r="S250" s="100">
        <v>203500</v>
      </c>
      <c r="T250" s="100">
        <v>10497892</v>
      </c>
      <c r="V250" s="98" t="s">
        <v>1019</v>
      </c>
      <c r="W250" s="99" t="s">
        <v>1950</v>
      </c>
      <c r="X250" s="100">
        <v>116313</v>
      </c>
      <c r="Y250" s="100">
        <f t="shared" si="15"/>
        <v>6749240</v>
      </c>
      <c r="Z250" s="79"/>
      <c r="AA250" s="100">
        <v>6749240</v>
      </c>
    </row>
    <row r="251" spans="1:27" ht="15">
      <c r="A251" s="98" t="s">
        <v>1062</v>
      </c>
      <c r="B251" s="99" t="s">
        <v>1928</v>
      </c>
      <c r="C251" s="79"/>
      <c r="D251" s="46">
        <f t="shared" si="12"/>
        <v>387761</v>
      </c>
      <c r="E251" s="100">
        <v>1000</v>
      </c>
      <c r="F251" s="100">
        <v>386761</v>
      </c>
      <c r="H251" s="98" t="s">
        <v>1186</v>
      </c>
      <c r="I251" s="99" t="s">
        <v>1997</v>
      </c>
      <c r="J251" s="100">
        <v>9100</v>
      </c>
      <c r="K251" s="100">
        <f t="shared" si="13"/>
        <v>16900</v>
      </c>
      <c r="L251" s="100">
        <v>1500</v>
      </c>
      <c r="M251" s="100">
        <v>15400</v>
      </c>
      <c r="O251" s="98" t="s">
        <v>1001</v>
      </c>
      <c r="P251" s="99" t="s">
        <v>2272</v>
      </c>
      <c r="Q251" s="100">
        <v>494100</v>
      </c>
      <c r="R251" s="46">
        <f t="shared" si="14"/>
        <v>94277</v>
      </c>
      <c r="S251" s="79"/>
      <c r="T251" s="100">
        <v>94277</v>
      </c>
      <c r="V251" s="98" t="s">
        <v>1022</v>
      </c>
      <c r="W251" s="99" t="s">
        <v>1951</v>
      </c>
      <c r="X251" s="100">
        <v>55355004</v>
      </c>
      <c r="Y251" s="100">
        <f t="shared" si="15"/>
        <v>27106215</v>
      </c>
      <c r="Z251" s="100">
        <v>101002</v>
      </c>
      <c r="AA251" s="100">
        <v>27005213</v>
      </c>
    </row>
    <row r="252" spans="1:27" ht="15">
      <c r="A252" s="98" t="s">
        <v>1064</v>
      </c>
      <c r="B252" s="99" t="s">
        <v>1964</v>
      </c>
      <c r="C252" s="79"/>
      <c r="D252" s="46">
        <f t="shared" si="12"/>
        <v>25102</v>
      </c>
      <c r="E252" s="100">
        <v>1800</v>
      </c>
      <c r="F252" s="100">
        <v>23302</v>
      </c>
      <c r="H252" s="98" t="s">
        <v>1189</v>
      </c>
      <c r="I252" s="99" t="s">
        <v>1998</v>
      </c>
      <c r="J252" s="79"/>
      <c r="K252" s="100">
        <f t="shared" si="13"/>
        <v>3150</v>
      </c>
      <c r="L252" s="79"/>
      <c r="M252" s="100">
        <v>3150</v>
      </c>
      <c r="O252" s="98" t="s">
        <v>1004</v>
      </c>
      <c r="P252" s="99" t="s">
        <v>1945</v>
      </c>
      <c r="Q252" s="100">
        <v>10588000</v>
      </c>
      <c r="R252" s="46">
        <f t="shared" si="14"/>
        <v>1173232</v>
      </c>
      <c r="S252" s="79"/>
      <c r="T252" s="100">
        <v>1173232</v>
      </c>
      <c r="V252" s="98" t="s">
        <v>1025</v>
      </c>
      <c r="W252" s="99" t="s">
        <v>1952</v>
      </c>
      <c r="X252" s="100">
        <v>5000</v>
      </c>
      <c r="Y252" s="100">
        <f t="shared" si="15"/>
        <v>7188159</v>
      </c>
      <c r="Z252" s="79"/>
      <c r="AA252" s="100">
        <v>7188159</v>
      </c>
    </row>
    <row r="253" spans="1:27" ht="15">
      <c r="A253" s="98" t="s">
        <v>1067</v>
      </c>
      <c r="B253" s="99" t="s">
        <v>1965</v>
      </c>
      <c r="C253" s="79"/>
      <c r="D253" s="46">
        <f t="shared" si="12"/>
        <v>16395</v>
      </c>
      <c r="E253" s="79"/>
      <c r="F253" s="100">
        <v>16395</v>
      </c>
      <c r="H253" s="98" t="s">
        <v>1192</v>
      </c>
      <c r="I253" s="99" t="s">
        <v>1932</v>
      </c>
      <c r="J253" s="100">
        <v>139876</v>
      </c>
      <c r="K253" s="100">
        <f t="shared" si="13"/>
        <v>497712</v>
      </c>
      <c r="L253" s="79"/>
      <c r="M253" s="100">
        <v>497712</v>
      </c>
      <c r="O253" s="98" t="s">
        <v>1007</v>
      </c>
      <c r="P253" s="99" t="s">
        <v>1946</v>
      </c>
      <c r="Q253" s="100">
        <v>19647054</v>
      </c>
      <c r="R253" s="46">
        <f t="shared" si="14"/>
        <v>1332930</v>
      </c>
      <c r="S253" s="79"/>
      <c r="T253" s="100">
        <v>1332930</v>
      </c>
      <c r="V253" s="98" t="s">
        <v>1028</v>
      </c>
      <c r="W253" s="99" t="s">
        <v>1953</v>
      </c>
      <c r="X253" s="100">
        <v>3868499</v>
      </c>
      <c r="Y253" s="100">
        <f t="shared" si="15"/>
        <v>2904471</v>
      </c>
      <c r="Z253" s="79"/>
      <c r="AA253" s="100">
        <v>2904471</v>
      </c>
    </row>
    <row r="254" spans="1:27" ht="15">
      <c r="A254" s="98" t="s">
        <v>1070</v>
      </c>
      <c r="B254" s="99" t="s">
        <v>1966</v>
      </c>
      <c r="C254" s="79"/>
      <c r="D254" s="46">
        <f t="shared" si="12"/>
        <v>15076</v>
      </c>
      <c r="E254" s="100">
        <v>6500</v>
      </c>
      <c r="F254" s="100">
        <v>8576</v>
      </c>
      <c r="H254" s="98" t="s">
        <v>1194</v>
      </c>
      <c r="I254" s="99" t="s">
        <v>1999</v>
      </c>
      <c r="J254" s="79"/>
      <c r="K254" s="100">
        <f t="shared" si="13"/>
        <v>1945747</v>
      </c>
      <c r="L254" s="100">
        <v>110000</v>
      </c>
      <c r="M254" s="100">
        <v>1835747</v>
      </c>
      <c r="O254" s="98" t="s">
        <v>1010</v>
      </c>
      <c r="P254" s="99" t="s">
        <v>1947</v>
      </c>
      <c r="Q254" s="100">
        <v>197471008</v>
      </c>
      <c r="R254" s="46">
        <f t="shared" si="14"/>
        <v>35328880</v>
      </c>
      <c r="S254" s="100">
        <v>2892426</v>
      </c>
      <c r="T254" s="100">
        <v>32436454</v>
      </c>
      <c r="V254" s="98" t="s">
        <v>1031</v>
      </c>
      <c r="W254" s="99" t="s">
        <v>1954</v>
      </c>
      <c r="X254" s="79"/>
      <c r="Y254" s="100">
        <f t="shared" si="15"/>
        <v>1509018</v>
      </c>
      <c r="Z254" s="79"/>
      <c r="AA254" s="100">
        <v>1509018</v>
      </c>
    </row>
    <row r="255" spans="1:27" ht="15">
      <c r="A255" s="98" t="s">
        <v>1073</v>
      </c>
      <c r="B255" s="99" t="s">
        <v>1967</v>
      </c>
      <c r="C255" s="79"/>
      <c r="D255" s="46">
        <f t="shared" si="12"/>
        <v>161218</v>
      </c>
      <c r="E255" s="79"/>
      <c r="F255" s="100">
        <v>161218</v>
      </c>
      <c r="H255" s="98" t="s">
        <v>1196</v>
      </c>
      <c r="I255" s="99" t="s">
        <v>2000</v>
      </c>
      <c r="J255" s="100">
        <v>520000</v>
      </c>
      <c r="K255" s="100">
        <f t="shared" si="13"/>
        <v>1519764</v>
      </c>
      <c r="L255" s="100">
        <v>25700</v>
      </c>
      <c r="M255" s="100">
        <v>1494064</v>
      </c>
      <c r="O255" s="98" t="s">
        <v>1013</v>
      </c>
      <c r="P255" s="99" t="s">
        <v>1948</v>
      </c>
      <c r="Q255" s="100">
        <v>366129604</v>
      </c>
      <c r="R255" s="46">
        <f t="shared" si="14"/>
        <v>112295691</v>
      </c>
      <c r="S255" s="100">
        <v>4416503</v>
      </c>
      <c r="T255" s="100">
        <v>107879188</v>
      </c>
      <c r="V255" s="98" t="s">
        <v>1035</v>
      </c>
      <c r="W255" s="99" t="s">
        <v>1955</v>
      </c>
      <c r="X255" s="100">
        <v>1204191</v>
      </c>
      <c r="Y255" s="100">
        <f t="shared" si="15"/>
        <v>1302698</v>
      </c>
      <c r="Z255" s="100">
        <v>1082085</v>
      </c>
      <c r="AA255" s="100">
        <v>220613</v>
      </c>
    </row>
    <row r="256" spans="1:27" ht="15">
      <c r="A256" s="98" t="s">
        <v>1076</v>
      </c>
      <c r="B256" s="99" t="s">
        <v>1968</v>
      </c>
      <c r="C256" s="79"/>
      <c r="D256" s="46">
        <f t="shared" si="12"/>
        <v>43295</v>
      </c>
      <c r="E256" s="100">
        <v>24600</v>
      </c>
      <c r="F256" s="100">
        <v>18695</v>
      </c>
      <c r="H256" s="98" t="s">
        <v>1199</v>
      </c>
      <c r="I256" s="99" t="s">
        <v>2001</v>
      </c>
      <c r="J256" s="79"/>
      <c r="K256" s="100">
        <f t="shared" si="13"/>
        <v>4444404</v>
      </c>
      <c r="L256" s="79"/>
      <c r="M256" s="100">
        <v>4444404</v>
      </c>
      <c r="O256" s="98" t="s">
        <v>1016</v>
      </c>
      <c r="P256" s="99" t="s">
        <v>1949</v>
      </c>
      <c r="Q256" s="100">
        <v>448500</v>
      </c>
      <c r="R256" s="46">
        <f t="shared" si="14"/>
        <v>9743245</v>
      </c>
      <c r="S256" s="100">
        <v>5940367</v>
      </c>
      <c r="T256" s="100">
        <v>3802878</v>
      </c>
      <c r="V256" s="98" t="s">
        <v>1038</v>
      </c>
      <c r="W256" s="99" t="s">
        <v>1956</v>
      </c>
      <c r="X256" s="100">
        <v>305450</v>
      </c>
      <c r="Y256" s="100">
        <f t="shared" si="15"/>
        <v>694550</v>
      </c>
      <c r="Z256" s="100">
        <v>108151</v>
      </c>
      <c r="AA256" s="100">
        <v>586399</v>
      </c>
    </row>
    <row r="257" spans="1:27" ht="15">
      <c r="A257" s="98" t="s">
        <v>1079</v>
      </c>
      <c r="B257" s="99" t="s">
        <v>1969</v>
      </c>
      <c r="C257" s="79"/>
      <c r="D257" s="46">
        <f t="shared" si="12"/>
        <v>13700</v>
      </c>
      <c r="E257" s="79"/>
      <c r="F257" s="100">
        <v>13700</v>
      </c>
      <c r="H257" s="98" t="s">
        <v>1202</v>
      </c>
      <c r="I257" s="99" t="s">
        <v>2002</v>
      </c>
      <c r="J257" s="100">
        <v>251222</v>
      </c>
      <c r="K257" s="100">
        <f t="shared" si="13"/>
        <v>3211306</v>
      </c>
      <c r="L257" s="79"/>
      <c r="M257" s="100">
        <v>3211306</v>
      </c>
      <c r="O257" s="98" t="s">
        <v>1019</v>
      </c>
      <c r="P257" s="99" t="s">
        <v>1950</v>
      </c>
      <c r="Q257" s="100">
        <v>8667926</v>
      </c>
      <c r="R257" s="46">
        <f t="shared" si="14"/>
        <v>7120951</v>
      </c>
      <c r="S257" s="100">
        <v>1</v>
      </c>
      <c r="T257" s="100">
        <v>7120950</v>
      </c>
      <c r="V257" s="98" t="s">
        <v>1041</v>
      </c>
      <c r="W257" s="99" t="s">
        <v>1957</v>
      </c>
      <c r="X257" s="79"/>
      <c r="Y257" s="100">
        <f t="shared" si="15"/>
        <v>132468</v>
      </c>
      <c r="Z257" s="100">
        <v>910</v>
      </c>
      <c r="AA257" s="100">
        <v>131558</v>
      </c>
    </row>
    <row r="258" spans="1:27" ht="15">
      <c r="A258" s="98" t="s">
        <v>1082</v>
      </c>
      <c r="B258" s="99" t="s">
        <v>1970</v>
      </c>
      <c r="C258" s="100">
        <v>354000</v>
      </c>
      <c r="D258" s="46">
        <f t="shared" si="12"/>
        <v>69844</v>
      </c>
      <c r="E258" s="100">
        <v>1800</v>
      </c>
      <c r="F258" s="100">
        <v>68044</v>
      </c>
      <c r="H258" s="98" t="s">
        <v>1205</v>
      </c>
      <c r="I258" s="99" t="s">
        <v>2003</v>
      </c>
      <c r="J258" s="100">
        <v>182980</v>
      </c>
      <c r="K258" s="100">
        <f t="shared" si="13"/>
        <v>896466</v>
      </c>
      <c r="L258" s="79"/>
      <c r="M258" s="100">
        <v>896466</v>
      </c>
      <c r="O258" s="98" t="s">
        <v>1022</v>
      </c>
      <c r="P258" s="99" t="s">
        <v>1951</v>
      </c>
      <c r="Q258" s="100">
        <v>13980616</v>
      </c>
      <c r="R258" s="46">
        <f t="shared" si="14"/>
        <v>2548778</v>
      </c>
      <c r="S258" s="100">
        <v>633407</v>
      </c>
      <c r="T258" s="100">
        <v>1915371</v>
      </c>
      <c r="V258" s="98" t="s">
        <v>1044</v>
      </c>
      <c r="W258" s="99" t="s">
        <v>1958</v>
      </c>
      <c r="X258" s="79"/>
      <c r="Y258" s="100">
        <f t="shared" si="15"/>
        <v>82973</v>
      </c>
      <c r="Z258" s="79"/>
      <c r="AA258" s="100">
        <v>82973</v>
      </c>
    </row>
    <row r="259" spans="1:27" ht="15">
      <c r="A259" s="98" t="s">
        <v>1085</v>
      </c>
      <c r="B259" s="99" t="s">
        <v>1971</v>
      </c>
      <c r="C259" s="79"/>
      <c r="D259" s="46">
        <f t="shared" si="12"/>
        <v>52464</v>
      </c>
      <c r="E259" s="79"/>
      <c r="F259" s="100">
        <v>52464</v>
      </c>
      <c r="H259" s="98" t="s">
        <v>1208</v>
      </c>
      <c r="I259" s="99" t="s">
        <v>2004</v>
      </c>
      <c r="J259" s="79"/>
      <c r="K259" s="100">
        <f t="shared" si="13"/>
        <v>396404</v>
      </c>
      <c r="L259" s="79"/>
      <c r="M259" s="100">
        <v>396404</v>
      </c>
      <c r="O259" s="98" t="s">
        <v>1025</v>
      </c>
      <c r="P259" s="99" t="s">
        <v>1952</v>
      </c>
      <c r="Q259" s="100">
        <v>35931047</v>
      </c>
      <c r="R259" s="46">
        <f t="shared" si="14"/>
        <v>7512978</v>
      </c>
      <c r="S259" s="100">
        <v>237600</v>
      </c>
      <c r="T259" s="100">
        <v>7275378</v>
      </c>
      <c r="V259" s="98" t="s">
        <v>1047</v>
      </c>
      <c r="W259" s="99" t="s">
        <v>1959</v>
      </c>
      <c r="X259" s="79"/>
      <c r="Y259" s="100">
        <f t="shared" si="15"/>
        <v>1020686</v>
      </c>
      <c r="Z259" s="79"/>
      <c r="AA259" s="100">
        <v>1020686</v>
      </c>
    </row>
    <row r="260" spans="1:27" ht="15">
      <c r="A260" s="98" t="s">
        <v>1088</v>
      </c>
      <c r="B260" s="99" t="s">
        <v>1972</v>
      </c>
      <c r="C260" s="79"/>
      <c r="D260" s="46">
        <f t="shared" si="12"/>
        <v>229608</v>
      </c>
      <c r="E260" s="100">
        <v>22000</v>
      </c>
      <c r="F260" s="100">
        <v>207608</v>
      </c>
      <c r="H260" s="98" t="s">
        <v>1211</v>
      </c>
      <c r="I260" s="99" t="s">
        <v>2235</v>
      </c>
      <c r="J260" s="100">
        <v>430000</v>
      </c>
      <c r="K260" s="100">
        <f t="shared" si="13"/>
        <v>98703</v>
      </c>
      <c r="L260" s="79"/>
      <c r="M260" s="100">
        <v>98703</v>
      </c>
      <c r="O260" s="98" t="s">
        <v>1028</v>
      </c>
      <c r="P260" s="99" t="s">
        <v>1953</v>
      </c>
      <c r="Q260" s="100">
        <v>83106146</v>
      </c>
      <c r="R260" s="46">
        <f t="shared" si="14"/>
        <v>4349082</v>
      </c>
      <c r="S260" s="100">
        <v>2600</v>
      </c>
      <c r="T260" s="100">
        <v>4346482</v>
      </c>
      <c r="V260" s="98" t="s">
        <v>1050</v>
      </c>
      <c r="W260" s="99" t="s">
        <v>1960</v>
      </c>
      <c r="X260" s="100">
        <v>1938550</v>
      </c>
      <c r="Y260" s="100">
        <f t="shared" si="15"/>
        <v>3091297</v>
      </c>
      <c r="Z260" s="79"/>
      <c r="AA260" s="100">
        <v>3091297</v>
      </c>
    </row>
    <row r="261" spans="1:27" ht="15">
      <c r="A261" s="98" t="s">
        <v>1091</v>
      </c>
      <c r="B261" s="99" t="s">
        <v>2219</v>
      </c>
      <c r="C261" s="79"/>
      <c r="D261" s="46">
        <f t="shared" si="12"/>
        <v>9900</v>
      </c>
      <c r="E261" s="79"/>
      <c r="F261" s="100">
        <v>9900</v>
      </c>
      <c r="H261" s="98" t="s">
        <v>1214</v>
      </c>
      <c r="I261" s="99" t="s">
        <v>2005</v>
      </c>
      <c r="J261" s="100">
        <v>4767501</v>
      </c>
      <c r="K261" s="100">
        <f t="shared" si="13"/>
        <v>3166503</v>
      </c>
      <c r="L261" s="100">
        <v>30001</v>
      </c>
      <c r="M261" s="100">
        <v>3136502</v>
      </c>
      <c r="O261" s="98" t="s">
        <v>1031</v>
      </c>
      <c r="P261" s="99" t="s">
        <v>1954</v>
      </c>
      <c r="Q261" s="100">
        <v>10984286</v>
      </c>
      <c r="R261" s="46">
        <f t="shared" si="14"/>
        <v>3195966</v>
      </c>
      <c r="S261" s="100">
        <v>63000</v>
      </c>
      <c r="T261" s="100">
        <v>3132966</v>
      </c>
      <c r="V261" s="98" t="s">
        <v>1053</v>
      </c>
      <c r="W261" s="99" t="s">
        <v>1961</v>
      </c>
      <c r="X261" s="100">
        <v>129425</v>
      </c>
      <c r="Y261" s="100">
        <f t="shared" si="15"/>
        <v>588841</v>
      </c>
      <c r="Z261" s="79"/>
      <c r="AA261" s="100">
        <v>588841</v>
      </c>
    </row>
    <row r="262" spans="1:27" ht="15">
      <c r="A262" s="98" t="s">
        <v>1094</v>
      </c>
      <c r="B262" s="99" t="s">
        <v>1973</v>
      </c>
      <c r="C262" s="100">
        <v>282500</v>
      </c>
      <c r="D262" s="46">
        <f t="shared" si="12"/>
        <v>709961</v>
      </c>
      <c r="E262" s="100">
        <v>56000</v>
      </c>
      <c r="F262" s="100">
        <v>653961</v>
      </c>
      <c r="H262" s="98" t="s">
        <v>1217</v>
      </c>
      <c r="I262" s="99" t="s">
        <v>2006</v>
      </c>
      <c r="J262" s="79"/>
      <c r="K262" s="100">
        <f t="shared" si="13"/>
        <v>2113407</v>
      </c>
      <c r="L262" s="79"/>
      <c r="M262" s="100">
        <v>2113407</v>
      </c>
      <c r="O262" s="98" t="s">
        <v>1035</v>
      </c>
      <c r="P262" s="99" t="s">
        <v>1955</v>
      </c>
      <c r="Q262" s="100">
        <v>274501</v>
      </c>
      <c r="R262" s="46">
        <f t="shared" si="14"/>
        <v>1414190</v>
      </c>
      <c r="S262" s="79"/>
      <c r="T262" s="100">
        <v>1414190</v>
      </c>
      <c r="V262" s="98" t="s">
        <v>1056</v>
      </c>
      <c r="W262" s="99" t="s">
        <v>1962</v>
      </c>
      <c r="X262" s="100">
        <v>167500</v>
      </c>
      <c r="Y262" s="100">
        <f t="shared" si="15"/>
        <v>67825</v>
      </c>
      <c r="Z262" s="79"/>
      <c r="AA262" s="100">
        <v>67825</v>
      </c>
    </row>
    <row r="263" spans="1:27" ht="15">
      <c r="A263" s="98" t="s">
        <v>1097</v>
      </c>
      <c r="B263" s="99" t="s">
        <v>1974</v>
      </c>
      <c r="C263" s="100">
        <v>225500</v>
      </c>
      <c r="D263" s="46">
        <f aca="true" t="shared" si="16" ref="D263:D326">E263+F263</f>
        <v>824999</v>
      </c>
      <c r="E263" s="100">
        <v>158400</v>
      </c>
      <c r="F263" s="100">
        <v>666599</v>
      </c>
      <c r="H263" s="98" t="s">
        <v>1220</v>
      </c>
      <c r="I263" s="99" t="s">
        <v>2007</v>
      </c>
      <c r="J263" s="100">
        <v>12000</v>
      </c>
      <c r="K263" s="100">
        <f aca="true" t="shared" si="17" ref="K263:K326">L263+M263</f>
        <v>53785</v>
      </c>
      <c r="L263" s="79"/>
      <c r="M263" s="100">
        <v>53785</v>
      </c>
      <c r="O263" s="98" t="s">
        <v>1038</v>
      </c>
      <c r="P263" s="99" t="s">
        <v>1956</v>
      </c>
      <c r="Q263" s="79"/>
      <c r="R263" s="46">
        <f aca="true" t="shared" si="18" ref="R263:R326">S263+T263</f>
        <v>557185</v>
      </c>
      <c r="S263" s="100">
        <v>141856</v>
      </c>
      <c r="T263" s="100">
        <v>415329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1333447</v>
      </c>
      <c r="Z263" s="79"/>
      <c r="AA263" s="100">
        <v>1333447</v>
      </c>
    </row>
    <row r="264" spans="1:27" ht="15">
      <c r="A264" s="98" t="s">
        <v>1103</v>
      </c>
      <c r="B264" s="99" t="s">
        <v>1976</v>
      </c>
      <c r="C264" s="79"/>
      <c r="D264" s="46">
        <f t="shared" si="16"/>
        <v>363200</v>
      </c>
      <c r="E264" s="100">
        <v>208900</v>
      </c>
      <c r="F264" s="100">
        <v>154300</v>
      </c>
      <c r="H264" s="98" t="s">
        <v>1223</v>
      </c>
      <c r="I264" s="99" t="s">
        <v>2008</v>
      </c>
      <c r="J264" s="79"/>
      <c r="K264" s="100">
        <f t="shared" si="17"/>
        <v>41776</v>
      </c>
      <c r="L264" s="79"/>
      <c r="M264" s="100">
        <v>41776</v>
      </c>
      <c r="O264" s="98" t="s">
        <v>1041</v>
      </c>
      <c r="P264" s="99" t="s">
        <v>1957</v>
      </c>
      <c r="Q264" s="79"/>
      <c r="R264" s="46">
        <f t="shared" si="18"/>
        <v>62416</v>
      </c>
      <c r="S264" s="79"/>
      <c r="T264" s="100">
        <v>62416</v>
      </c>
      <c r="V264" s="98" t="s">
        <v>1062</v>
      </c>
      <c r="W264" s="99" t="s">
        <v>1928</v>
      </c>
      <c r="X264" s="100">
        <v>852500</v>
      </c>
      <c r="Y264" s="100">
        <f t="shared" si="19"/>
        <v>354090</v>
      </c>
      <c r="Z264" s="79"/>
      <c r="AA264" s="100">
        <v>354090</v>
      </c>
    </row>
    <row r="265" spans="1:27" ht="15">
      <c r="A265" s="98" t="s">
        <v>1106</v>
      </c>
      <c r="B265" s="99" t="s">
        <v>1977</v>
      </c>
      <c r="C265" s="79"/>
      <c r="D265" s="46">
        <f t="shared" si="16"/>
        <v>345747</v>
      </c>
      <c r="E265" s="79"/>
      <c r="F265" s="100">
        <v>345747</v>
      </c>
      <c r="H265" s="98" t="s">
        <v>1226</v>
      </c>
      <c r="I265" s="99" t="s">
        <v>2009</v>
      </c>
      <c r="J265" s="100">
        <v>50745</v>
      </c>
      <c r="K265" s="100">
        <f t="shared" si="17"/>
        <v>5712314</v>
      </c>
      <c r="L265" s="79"/>
      <c r="M265" s="100">
        <v>5712314</v>
      </c>
      <c r="O265" s="98" t="s">
        <v>1044</v>
      </c>
      <c r="P265" s="99" t="s">
        <v>1958</v>
      </c>
      <c r="Q265" s="79"/>
      <c r="R265" s="46">
        <f t="shared" si="18"/>
        <v>604374</v>
      </c>
      <c r="S265" s="100">
        <v>22000</v>
      </c>
      <c r="T265" s="100">
        <v>582374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1109</v>
      </c>
      <c r="B266" s="99" t="s">
        <v>1978</v>
      </c>
      <c r="C266" s="100">
        <v>25000</v>
      </c>
      <c r="D266" s="46">
        <f t="shared" si="16"/>
        <v>140760</v>
      </c>
      <c r="E266" s="79"/>
      <c r="F266" s="100">
        <v>140760</v>
      </c>
      <c r="H266" s="98" t="s">
        <v>1230</v>
      </c>
      <c r="I266" s="99" t="s">
        <v>2010</v>
      </c>
      <c r="J266" s="100">
        <v>36000</v>
      </c>
      <c r="K266" s="100">
        <f t="shared" si="17"/>
        <v>995</v>
      </c>
      <c r="L266" s="79"/>
      <c r="M266" s="100">
        <v>995</v>
      </c>
      <c r="O266" s="98" t="s">
        <v>1047</v>
      </c>
      <c r="P266" s="99" t="s">
        <v>1959</v>
      </c>
      <c r="Q266" s="100">
        <v>545936</v>
      </c>
      <c r="R266" s="46">
        <f t="shared" si="18"/>
        <v>509730</v>
      </c>
      <c r="S266" s="100">
        <v>61960</v>
      </c>
      <c r="T266" s="100">
        <v>447770</v>
      </c>
      <c r="V266" s="98" t="s">
        <v>1067</v>
      </c>
      <c r="W266" s="99" t="s">
        <v>1965</v>
      </c>
      <c r="X266" s="100">
        <v>500</v>
      </c>
      <c r="Y266" s="100">
        <f t="shared" si="19"/>
        <v>201265</v>
      </c>
      <c r="Z266" s="100">
        <v>8399</v>
      </c>
      <c r="AA266" s="100">
        <v>192866</v>
      </c>
    </row>
    <row r="267" spans="1:27" ht="15">
      <c r="A267" s="98" t="s">
        <v>1113</v>
      </c>
      <c r="B267" s="99" t="s">
        <v>1979</v>
      </c>
      <c r="C267" s="79"/>
      <c r="D267" s="46">
        <f t="shared" si="16"/>
        <v>1188950</v>
      </c>
      <c r="E267" s="100">
        <v>6200</v>
      </c>
      <c r="F267" s="100">
        <v>1182750</v>
      </c>
      <c r="H267" s="98" t="s">
        <v>1233</v>
      </c>
      <c r="I267" s="99" t="s">
        <v>2011</v>
      </c>
      <c r="J267" s="79"/>
      <c r="K267" s="100">
        <f t="shared" si="17"/>
        <v>444300</v>
      </c>
      <c r="L267" s="79"/>
      <c r="M267" s="100">
        <v>444300</v>
      </c>
      <c r="O267" s="98" t="s">
        <v>1050</v>
      </c>
      <c r="P267" s="99" t="s">
        <v>1960</v>
      </c>
      <c r="Q267" s="100">
        <v>30000</v>
      </c>
      <c r="R267" s="46">
        <f t="shared" si="18"/>
        <v>3834575</v>
      </c>
      <c r="S267" s="100">
        <v>314725</v>
      </c>
      <c r="T267" s="100">
        <v>3519850</v>
      </c>
      <c r="V267" s="98" t="s">
        <v>1070</v>
      </c>
      <c r="W267" s="99" t="s">
        <v>1966</v>
      </c>
      <c r="X267" s="79"/>
      <c r="Y267" s="100">
        <f t="shared" si="19"/>
        <v>123189</v>
      </c>
      <c r="Z267" s="100">
        <v>3695</v>
      </c>
      <c r="AA267" s="100">
        <v>119494</v>
      </c>
    </row>
    <row r="268" spans="1:27" ht="15">
      <c r="A268" s="98" t="s">
        <v>1123</v>
      </c>
      <c r="B268" s="99" t="s">
        <v>1980</v>
      </c>
      <c r="C268" s="100">
        <v>764749</v>
      </c>
      <c r="D268" s="46">
        <f t="shared" si="16"/>
        <v>1413723</v>
      </c>
      <c r="E268" s="100">
        <v>97583</v>
      </c>
      <c r="F268" s="100">
        <v>1316140</v>
      </c>
      <c r="H268" s="98" t="s">
        <v>1236</v>
      </c>
      <c r="I268" s="99" t="s">
        <v>2012</v>
      </c>
      <c r="J268" s="79"/>
      <c r="K268" s="100">
        <f t="shared" si="17"/>
        <v>935497</v>
      </c>
      <c r="L268" s="79"/>
      <c r="M268" s="100">
        <v>935497</v>
      </c>
      <c r="O268" s="98" t="s">
        <v>1053</v>
      </c>
      <c r="P268" s="99" t="s">
        <v>1961</v>
      </c>
      <c r="Q268" s="100">
        <v>632600</v>
      </c>
      <c r="R268" s="46">
        <f t="shared" si="18"/>
        <v>1900564</v>
      </c>
      <c r="S268" s="100">
        <v>495210</v>
      </c>
      <c r="T268" s="100">
        <v>1405354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1126</v>
      </c>
      <c r="B269" s="99" t="s">
        <v>1747</v>
      </c>
      <c r="C269" s="100">
        <v>15100</v>
      </c>
      <c r="D269" s="46">
        <f t="shared" si="16"/>
        <v>3371767</v>
      </c>
      <c r="E269" s="100">
        <v>17500</v>
      </c>
      <c r="F269" s="100">
        <v>3354267</v>
      </c>
      <c r="H269" s="98" t="s">
        <v>1239</v>
      </c>
      <c r="I269" s="99" t="s">
        <v>2013</v>
      </c>
      <c r="J269" s="100">
        <v>140100</v>
      </c>
      <c r="K269" s="100">
        <f t="shared" si="17"/>
        <v>16800</v>
      </c>
      <c r="L269" s="79"/>
      <c r="M269" s="100">
        <v>16800</v>
      </c>
      <c r="O269" s="98" t="s">
        <v>1056</v>
      </c>
      <c r="P269" s="99" t="s">
        <v>1962</v>
      </c>
      <c r="Q269" s="100">
        <v>4300</v>
      </c>
      <c r="R269" s="46">
        <f t="shared" si="18"/>
        <v>1524272</v>
      </c>
      <c r="S269" s="100">
        <v>9225</v>
      </c>
      <c r="T269" s="100">
        <v>1515047</v>
      </c>
      <c r="V269" s="98" t="s">
        <v>1076</v>
      </c>
      <c r="W269" s="99" t="s">
        <v>1968</v>
      </c>
      <c r="X269" s="100">
        <v>92590</v>
      </c>
      <c r="Y269" s="100">
        <f t="shared" si="19"/>
        <v>606223</v>
      </c>
      <c r="Z269" s="100">
        <v>91236</v>
      </c>
      <c r="AA269" s="100">
        <v>514987</v>
      </c>
    </row>
    <row r="270" spans="1:27" ht="15">
      <c r="A270" s="98" t="s">
        <v>1128</v>
      </c>
      <c r="B270" s="99" t="s">
        <v>1981</v>
      </c>
      <c r="C270" s="79"/>
      <c r="D270" s="46">
        <f t="shared" si="16"/>
        <v>135074</v>
      </c>
      <c r="E270" s="79"/>
      <c r="F270" s="100">
        <v>135074</v>
      </c>
      <c r="H270" s="98" t="s">
        <v>1242</v>
      </c>
      <c r="I270" s="99" t="s">
        <v>2014</v>
      </c>
      <c r="J270" s="100">
        <v>30500</v>
      </c>
      <c r="K270" s="100">
        <f t="shared" si="17"/>
        <v>3800</v>
      </c>
      <c r="L270" s="79"/>
      <c r="M270" s="100">
        <v>3800</v>
      </c>
      <c r="O270" s="98" t="s">
        <v>1059</v>
      </c>
      <c r="P270" s="99" t="s">
        <v>1963</v>
      </c>
      <c r="Q270" s="100">
        <v>100000</v>
      </c>
      <c r="R270" s="46">
        <f t="shared" si="18"/>
        <v>519077</v>
      </c>
      <c r="S270" s="79"/>
      <c r="T270" s="100">
        <v>519077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1131</v>
      </c>
      <c r="B271" s="99" t="s">
        <v>1982</v>
      </c>
      <c r="C271" s="100">
        <v>252900</v>
      </c>
      <c r="D271" s="46">
        <f t="shared" si="16"/>
        <v>135210</v>
      </c>
      <c r="E271" s="100">
        <v>33400</v>
      </c>
      <c r="F271" s="100">
        <v>101810</v>
      </c>
      <c r="H271" s="98" t="s">
        <v>1245</v>
      </c>
      <c r="I271" s="99" t="s">
        <v>2015</v>
      </c>
      <c r="J271" s="100">
        <v>1000</v>
      </c>
      <c r="K271" s="100">
        <f t="shared" si="17"/>
        <v>62970</v>
      </c>
      <c r="L271" s="79"/>
      <c r="M271" s="100">
        <v>62970</v>
      </c>
      <c r="O271" s="98" t="s">
        <v>1062</v>
      </c>
      <c r="P271" s="99" t="s">
        <v>1928</v>
      </c>
      <c r="Q271" s="79"/>
      <c r="R271" s="46">
        <f t="shared" si="18"/>
        <v>1933635</v>
      </c>
      <c r="S271" s="100">
        <v>278735</v>
      </c>
      <c r="T271" s="100">
        <v>1654900</v>
      </c>
      <c r="V271" s="98" t="s">
        <v>1082</v>
      </c>
      <c r="W271" s="99" t="s">
        <v>1970</v>
      </c>
      <c r="X271" s="100">
        <v>200</v>
      </c>
      <c r="Y271" s="100">
        <f t="shared" si="19"/>
        <v>426912</v>
      </c>
      <c r="Z271" s="100">
        <v>6000</v>
      </c>
      <c r="AA271" s="100">
        <v>420912</v>
      </c>
    </row>
    <row r="272" spans="1:27" ht="15">
      <c r="A272" s="98" t="s">
        <v>1134</v>
      </c>
      <c r="B272" s="99" t="s">
        <v>1899</v>
      </c>
      <c r="C272" s="100">
        <v>2000</v>
      </c>
      <c r="D272" s="46">
        <f t="shared" si="16"/>
        <v>1141443</v>
      </c>
      <c r="E272" s="100">
        <v>22950</v>
      </c>
      <c r="F272" s="100">
        <v>1118493</v>
      </c>
      <c r="H272" s="98" t="s">
        <v>1248</v>
      </c>
      <c r="I272" s="99" t="s">
        <v>2016</v>
      </c>
      <c r="J272" s="79"/>
      <c r="K272" s="100">
        <f t="shared" si="17"/>
        <v>5400</v>
      </c>
      <c r="L272" s="79"/>
      <c r="M272" s="100">
        <v>5400</v>
      </c>
      <c r="O272" s="98" t="s">
        <v>1064</v>
      </c>
      <c r="P272" s="99" t="s">
        <v>1964</v>
      </c>
      <c r="Q272" s="100">
        <v>528508</v>
      </c>
      <c r="R272" s="46">
        <f t="shared" si="18"/>
        <v>356717</v>
      </c>
      <c r="S272" s="100">
        <v>31300</v>
      </c>
      <c r="T272" s="100">
        <v>325417</v>
      </c>
      <c r="V272" s="98" t="s">
        <v>1085</v>
      </c>
      <c r="W272" s="99" t="s">
        <v>1971</v>
      </c>
      <c r="X272" s="79"/>
      <c r="Y272" s="100">
        <f t="shared" si="19"/>
        <v>381667</v>
      </c>
      <c r="Z272" s="79"/>
      <c r="AA272" s="100">
        <v>381667</v>
      </c>
    </row>
    <row r="273" spans="1:27" ht="15">
      <c r="A273" s="98" t="s">
        <v>1136</v>
      </c>
      <c r="B273" s="99" t="s">
        <v>1900</v>
      </c>
      <c r="C273" s="79"/>
      <c r="D273" s="46">
        <f t="shared" si="16"/>
        <v>1090239</v>
      </c>
      <c r="E273" s="100">
        <v>145500</v>
      </c>
      <c r="F273" s="100">
        <v>944739</v>
      </c>
      <c r="H273" s="98" t="s">
        <v>1251</v>
      </c>
      <c r="I273" s="99" t="s">
        <v>2017</v>
      </c>
      <c r="J273" s="100">
        <v>97895</v>
      </c>
      <c r="K273" s="100">
        <f t="shared" si="17"/>
        <v>67500</v>
      </c>
      <c r="L273" s="79"/>
      <c r="M273" s="100">
        <v>67500</v>
      </c>
      <c r="O273" s="98" t="s">
        <v>1067</v>
      </c>
      <c r="P273" s="99" t="s">
        <v>1965</v>
      </c>
      <c r="Q273" s="79"/>
      <c r="R273" s="46">
        <f t="shared" si="18"/>
        <v>131651</v>
      </c>
      <c r="S273" s="100">
        <v>22000</v>
      </c>
      <c r="T273" s="100">
        <v>109651</v>
      </c>
      <c r="V273" s="98" t="s">
        <v>1088</v>
      </c>
      <c r="W273" s="99" t="s">
        <v>1972</v>
      </c>
      <c r="X273" s="100">
        <v>5002</v>
      </c>
      <c r="Y273" s="100">
        <f t="shared" si="19"/>
        <v>1752432</v>
      </c>
      <c r="Z273" s="100">
        <v>75000</v>
      </c>
      <c r="AA273" s="100">
        <v>1677432</v>
      </c>
    </row>
    <row r="274" spans="1:27" ht="15">
      <c r="A274" s="98" t="s">
        <v>1138</v>
      </c>
      <c r="B274" s="99" t="s">
        <v>1983</v>
      </c>
      <c r="C274" s="79"/>
      <c r="D274" s="46">
        <f t="shared" si="16"/>
        <v>200782</v>
      </c>
      <c r="E274" s="79"/>
      <c r="F274" s="100">
        <v>200782</v>
      </c>
      <c r="H274" s="98" t="s">
        <v>1254</v>
      </c>
      <c r="I274" s="99" t="s">
        <v>2018</v>
      </c>
      <c r="J274" s="100">
        <v>14000</v>
      </c>
      <c r="K274" s="100">
        <f t="shared" si="17"/>
        <v>21088</v>
      </c>
      <c r="L274" s="79"/>
      <c r="M274" s="100">
        <v>21088</v>
      </c>
      <c r="O274" s="98" t="s">
        <v>1070</v>
      </c>
      <c r="P274" s="99" t="s">
        <v>1966</v>
      </c>
      <c r="Q274" s="100">
        <v>7000</v>
      </c>
      <c r="R274" s="46">
        <f t="shared" si="18"/>
        <v>101364</v>
      </c>
      <c r="S274" s="100">
        <v>11300</v>
      </c>
      <c r="T274" s="100">
        <v>90064</v>
      </c>
      <c r="V274" s="98" t="s">
        <v>1091</v>
      </c>
      <c r="W274" s="99" t="s">
        <v>2219</v>
      </c>
      <c r="X274" s="79"/>
      <c r="Y274" s="100">
        <f t="shared" si="19"/>
        <v>437644</v>
      </c>
      <c r="Z274" s="79"/>
      <c r="AA274" s="100">
        <v>437644</v>
      </c>
    </row>
    <row r="275" spans="1:27" ht="15">
      <c r="A275" s="98" t="s">
        <v>1147</v>
      </c>
      <c r="B275" s="99" t="s">
        <v>1984</v>
      </c>
      <c r="C275" s="79"/>
      <c r="D275" s="46">
        <f t="shared" si="16"/>
        <v>924694</v>
      </c>
      <c r="E275" s="79"/>
      <c r="F275" s="100">
        <v>924694</v>
      </c>
      <c r="H275" s="98" t="s">
        <v>1260</v>
      </c>
      <c r="I275" s="99" t="s">
        <v>2020</v>
      </c>
      <c r="J275" s="79"/>
      <c r="K275" s="100">
        <f t="shared" si="17"/>
        <v>480843</v>
      </c>
      <c r="L275" s="79"/>
      <c r="M275" s="100">
        <v>480843</v>
      </c>
      <c r="O275" s="98" t="s">
        <v>1073</v>
      </c>
      <c r="P275" s="99" t="s">
        <v>1967</v>
      </c>
      <c r="Q275" s="100">
        <v>222500</v>
      </c>
      <c r="R275" s="46">
        <f t="shared" si="18"/>
        <v>919603</v>
      </c>
      <c r="S275" s="79"/>
      <c r="T275" s="100">
        <v>919603</v>
      </c>
      <c r="V275" s="98" t="s">
        <v>1094</v>
      </c>
      <c r="W275" s="99" t="s">
        <v>1973</v>
      </c>
      <c r="X275" s="100">
        <v>1354336</v>
      </c>
      <c r="Y275" s="100">
        <f t="shared" si="19"/>
        <v>10136914</v>
      </c>
      <c r="Z275" s="100">
        <v>3004746</v>
      </c>
      <c r="AA275" s="100">
        <v>7132168</v>
      </c>
    </row>
    <row r="276" spans="1:27" ht="15">
      <c r="A276" s="98" t="s">
        <v>1150</v>
      </c>
      <c r="B276" s="99" t="s">
        <v>1985</v>
      </c>
      <c r="C276" s="100">
        <v>1444294</v>
      </c>
      <c r="D276" s="46">
        <f t="shared" si="16"/>
        <v>600251</v>
      </c>
      <c r="E276" s="100">
        <v>400</v>
      </c>
      <c r="F276" s="100">
        <v>599851</v>
      </c>
      <c r="H276" s="98" t="s">
        <v>1263</v>
      </c>
      <c r="I276" s="99" t="s">
        <v>2021</v>
      </c>
      <c r="J276" s="79"/>
      <c r="K276" s="100">
        <f t="shared" si="17"/>
        <v>2600</v>
      </c>
      <c r="L276" s="79"/>
      <c r="M276" s="100">
        <v>2600</v>
      </c>
      <c r="O276" s="98" t="s">
        <v>1076</v>
      </c>
      <c r="P276" s="99" t="s">
        <v>1968</v>
      </c>
      <c r="Q276" s="100">
        <v>3</v>
      </c>
      <c r="R276" s="46">
        <f t="shared" si="18"/>
        <v>488551</v>
      </c>
      <c r="S276" s="100">
        <v>66441</v>
      </c>
      <c r="T276" s="100">
        <v>422110</v>
      </c>
      <c r="V276" s="98" t="s">
        <v>1097</v>
      </c>
      <c r="W276" s="99" t="s">
        <v>1974</v>
      </c>
      <c r="X276" s="100">
        <v>449724</v>
      </c>
      <c r="Y276" s="100">
        <f t="shared" si="19"/>
        <v>3213735</v>
      </c>
      <c r="Z276" s="100">
        <v>125500</v>
      </c>
      <c r="AA276" s="100">
        <v>3088235</v>
      </c>
    </row>
    <row r="277" spans="1:27" ht="15">
      <c r="A277" s="98" t="s">
        <v>1152</v>
      </c>
      <c r="B277" s="99" t="s">
        <v>1986</v>
      </c>
      <c r="C277" s="100">
        <v>9480680</v>
      </c>
      <c r="D277" s="46">
        <f t="shared" si="16"/>
        <v>1383435</v>
      </c>
      <c r="E277" s="100">
        <v>69100</v>
      </c>
      <c r="F277" s="100">
        <v>1314335</v>
      </c>
      <c r="H277" s="98" t="s">
        <v>1266</v>
      </c>
      <c r="I277" s="99" t="s">
        <v>2022</v>
      </c>
      <c r="J277" s="79"/>
      <c r="K277" s="100">
        <f t="shared" si="17"/>
        <v>2100</v>
      </c>
      <c r="L277" s="79"/>
      <c r="M277" s="100">
        <v>2100</v>
      </c>
      <c r="O277" s="98" t="s">
        <v>1079</v>
      </c>
      <c r="P277" s="99" t="s">
        <v>1969</v>
      </c>
      <c r="Q277" s="100">
        <v>1157900</v>
      </c>
      <c r="R277" s="46">
        <f t="shared" si="18"/>
        <v>2015719</v>
      </c>
      <c r="S277" s="100">
        <v>317636</v>
      </c>
      <c r="T277" s="100">
        <v>1698083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163" t="s">
        <v>1144</v>
      </c>
      <c r="B278" s="99" t="s">
        <v>1987</v>
      </c>
      <c r="C278" s="100">
        <v>2405264</v>
      </c>
      <c r="D278" s="46">
        <f t="shared" si="16"/>
        <v>3474115</v>
      </c>
      <c r="E278" s="100">
        <v>1943551</v>
      </c>
      <c r="F278" s="100">
        <v>1530564</v>
      </c>
      <c r="H278" s="98" t="s">
        <v>1269</v>
      </c>
      <c r="I278" s="99" t="s">
        <v>2023</v>
      </c>
      <c r="J278" s="79"/>
      <c r="K278" s="100">
        <f t="shared" si="17"/>
        <v>7500</v>
      </c>
      <c r="L278" s="79"/>
      <c r="M278" s="100">
        <v>7500</v>
      </c>
      <c r="O278" s="98" t="s">
        <v>1082</v>
      </c>
      <c r="P278" s="99" t="s">
        <v>1970</v>
      </c>
      <c r="Q278" s="100">
        <v>1346519</v>
      </c>
      <c r="R278" s="46">
        <f t="shared" si="18"/>
        <v>1508073</v>
      </c>
      <c r="S278" s="100">
        <v>552638</v>
      </c>
      <c r="T278" s="100">
        <v>955435</v>
      </c>
      <c r="V278" s="98" t="s">
        <v>1103</v>
      </c>
      <c r="W278" s="99" t="s">
        <v>1976</v>
      </c>
      <c r="X278" s="100">
        <v>58400</v>
      </c>
      <c r="Y278" s="100">
        <f t="shared" si="19"/>
        <v>205005</v>
      </c>
      <c r="Z278" s="79"/>
      <c r="AA278" s="100">
        <v>205005</v>
      </c>
    </row>
    <row r="279" spans="1:27" ht="15">
      <c r="A279" s="98" t="s">
        <v>1156</v>
      </c>
      <c r="B279" s="99" t="s">
        <v>1988</v>
      </c>
      <c r="C279" s="79"/>
      <c r="D279" s="46">
        <f t="shared" si="16"/>
        <v>361268</v>
      </c>
      <c r="E279" s="100">
        <v>51850</v>
      </c>
      <c r="F279" s="100">
        <v>309418</v>
      </c>
      <c r="H279" s="98" t="s">
        <v>1272</v>
      </c>
      <c r="I279" s="99" t="s">
        <v>2024</v>
      </c>
      <c r="J279" s="79"/>
      <c r="K279" s="100">
        <f t="shared" si="17"/>
        <v>265487</v>
      </c>
      <c r="L279" s="79"/>
      <c r="M279" s="100">
        <v>265487</v>
      </c>
      <c r="O279" s="98" t="s">
        <v>1085</v>
      </c>
      <c r="P279" s="99" t="s">
        <v>1971</v>
      </c>
      <c r="Q279" s="79"/>
      <c r="R279" s="46">
        <f t="shared" si="18"/>
        <v>175608</v>
      </c>
      <c r="S279" s="79"/>
      <c r="T279" s="100">
        <v>175608</v>
      </c>
      <c r="V279" s="98" t="s">
        <v>1106</v>
      </c>
      <c r="W279" s="99" t="s">
        <v>1977</v>
      </c>
      <c r="X279" s="100">
        <v>8300</v>
      </c>
      <c r="Y279" s="100">
        <f t="shared" si="19"/>
        <v>1038786</v>
      </c>
      <c r="Z279" s="100">
        <v>171340</v>
      </c>
      <c r="AA279" s="100">
        <v>867446</v>
      </c>
    </row>
    <row r="280" spans="1:27" ht="15">
      <c r="A280" s="98" t="s">
        <v>1159</v>
      </c>
      <c r="B280" s="99" t="s">
        <v>1989</v>
      </c>
      <c r="C280" s="79"/>
      <c r="D280" s="46">
        <f t="shared" si="16"/>
        <v>350152</v>
      </c>
      <c r="E280" s="100">
        <v>129600</v>
      </c>
      <c r="F280" s="100">
        <v>220552</v>
      </c>
      <c r="H280" s="98" t="s">
        <v>1275</v>
      </c>
      <c r="I280" s="99" t="s">
        <v>2025</v>
      </c>
      <c r="J280" s="100">
        <v>775000</v>
      </c>
      <c r="K280" s="100">
        <f t="shared" si="17"/>
        <v>1689764</v>
      </c>
      <c r="L280" s="79"/>
      <c r="M280" s="100">
        <v>1689764</v>
      </c>
      <c r="O280" s="98" t="s">
        <v>1088</v>
      </c>
      <c r="P280" s="99" t="s">
        <v>1972</v>
      </c>
      <c r="Q280" s="100">
        <v>999100</v>
      </c>
      <c r="R280" s="46">
        <f t="shared" si="18"/>
        <v>1607088</v>
      </c>
      <c r="S280" s="100">
        <v>82800</v>
      </c>
      <c r="T280" s="100">
        <v>1524288</v>
      </c>
      <c r="V280" s="98" t="s">
        <v>1109</v>
      </c>
      <c r="W280" s="99" t="s">
        <v>1978</v>
      </c>
      <c r="X280" s="100">
        <v>1015550</v>
      </c>
      <c r="Y280" s="100">
        <f t="shared" si="19"/>
        <v>832298</v>
      </c>
      <c r="Z280" s="100">
        <v>5000</v>
      </c>
      <c r="AA280" s="100">
        <v>827298</v>
      </c>
    </row>
    <row r="281" spans="1:27" ht="15">
      <c r="A281" s="98" t="s">
        <v>1165</v>
      </c>
      <c r="B281" s="99" t="s">
        <v>1990</v>
      </c>
      <c r="C281" s="100">
        <v>481200</v>
      </c>
      <c r="D281" s="46">
        <f t="shared" si="16"/>
        <v>2954705</v>
      </c>
      <c r="E281" s="100">
        <v>738703</v>
      </c>
      <c r="F281" s="100">
        <v>2216002</v>
      </c>
      <c r="H281" s="98" t="s">
        <v>1281</v>
      </c>
      <c r="I281" s="99" t="s">
        <v>2026</v>
      </c>
      <c r="J281" s="79"/>
      <c r="K281" s="100">
        <f t="shared" si="17"/>
        <v>7015026</v>
      </c>
      <c r="L281" s="79"/>
      <c r="M281" s="100">
        <v>7015026</v>
      </c>
      <c r="O281" s="98" t="s">
        <v>1091</v>
      </c>
      <c r="P281" s="99" t="s">
        <v>2219</v>
      </c>
      <c r="Q281" s="79"/>
      <c r="R281" s="46">
        <f t="shared" si="18"/>
        <v>120757</v>
      </c>
      <c r="S281" s="100">
        <v>8400</v>
      </c>
      <c r="T281" s="100">
        <v>112357</v>
      </c>
      <c r="V281" s="98" t="s">
        <v>1113</v>
      </c>
      <c r="W281" s="99" t="s">
        <v>1979</v>
      </c>
      <c r="X281" s="100">
        <v>17106300</v>
      </c>
      <c r="Y281" s="100">
        <f t="shared" si="19"/>
        <v>12908284</v>
      </c>
      <c r="Z281" s="79"/>
      <c r="AA281" s="100">
        <v>12908284</v>
      </c>
    </row>
    <row r="282" spans="1:27" ht="15">
      <c r="A282" s="98" t="s">
        <v>1168</v>
      </c>
      <c r="B282" s="99" t="s">
        <v>1991</v>
      </c>
      <c r="C282" s="100">
        <v>865152</v>
      </c>
      <c r="D282" s="46">
        <f t="shared" si="16"/>
        <v>4794215</v>
      </c>
      <c r="E282" s="100">
        <v>703302</v>
      </c>
      <c r="F282" s="100">
        <v>4090913</v>
      </c>
      <c r="H282" s="98" t="s">
        <v>1284</v>
      </c>
      <c r="I282" s="99" t="s">
        <v>2027</v>
      </c>
      <c r="J282" s="100">
        <v>26957</v>
      </c>
      <c r="K282" s="100">
        <f t="shared" si="17"/>
        <v>545843</v>
      </c>
      <c r="L282" s="79"/>
      <c r="M282" s="100">
        <v>545843</v>
      </c>
      <c r="O282" s="98" t="s">
        <v>1094</v>
      </c>
      <c r="P282" s="99" t="s">
        <v>1973</v>
      </c>
      <c r="Q282" s="100">
        <v>4929418</v>
      </c>
      <c r="R282" s="46">
        <f t="shared" si="18"/>
        <v>5691654</v>
      </c>
      <c r="S282" s="100">
        <v>1012567</v>
      </c>
      <c r="T282" s="100">
        <v>4679087</v>
      </c>
      <c r="V282" s="98" t="s">
        <v>1123</v>
      </c>
      <c r="W282" s="99" t="s">
        <v>1980</v>
      </c>
      <c r="X282" s="100">
        <v>3584512</v>
      </c>
      <c r="Y282" s="100">
        <f t="shared" si="19"/>
        <v>6824015</v>
      </c>
      <c r="Z282" s="100">
        <v>186139</v>
      </c>
      <c r="AA282" s="100">
        <v>6637876</v>
      </c>
    </row>
    <row r="283" spans="1:27" ht="15">
      <c r="A283" s="98" t="s">
        <v>1171</v>
      </c>
      <c r="B283" s="99" t="s">
        <v>1992</v>
      </c>
      <c r="C283" s="79"/>
      <c r="D283" s="46">
        <f t="shared" si="16"/>
        <v>52879</v>
      </c>
      <c r="E283" s="79"/>
      <c r="F283" s="100">
        <v>52879</v>
      </c>
      <c r="H283" s="98" t="s">
        <v>1290</v>
      </c>
      <c r="I283" s="99" t="s">
        <v>2028</v>
      </c>
      <c r="J283" s="79"/>
      <c r="K283" s="100">
        <f t="shared" si="17"/>
        <v>164240</v>
      </c>
      <c r="L283" s="79"/>
      <c r="M283" s="100">
        <v>164240</v>
      </c>
      <c r="O283" s="98" t="s">
        <v>1097</v>
      </c>
      <c r="P283" s="99" t="s">
        <v>1974</v>
      </c>
      <c r="Q283" s="100">
        <v>4294500</v>
      </c>
      <c r="R283" s="46">
        <f t="shared" si="18"/>
        <v>5349419</v>
      </c>
      <c r="S283" s="100">
        <v>714244</v>
      </c>
      <c r="T283" s="100">
        <v>4635175</v>
      </c>
      <c r="V283" s="98" t="s">
        <v>1126</v>
      </c>
      <c r="W283" s="99" t="s">
        <v>1747</v>
      </c>
      <c r="X283" s="100">
        <v>16327250</v>
      </c>
      <c r="Y283" s="100">
        <f t="shared" si="19"/>
        <v>13665118</v>
      </c>
      <c r="Z283" s="100">
        <v>149035</v>
      </c>
      <c r="AA283" s="100">
        <v>13516083</v>
      </c>
    </row>
    <row r="284" spans="1:27" ht="15">
      <c r="A284" s="98" t="s">
        <v>1174</v>
      </c>
      <c r="B284" s="99" t="s">
        <v>1993</v>
      </c>
      <c r="C284" s="79"/>
      <c r="D284" s="46">
        <f t="shared" si="16"/>
        <v>88454</v>
      </c>
      <c r="E284" s="79"/>
      <c r="F284" s="100">
        <v>88454</v>
      </c>
      <c r="H284" s="98" t="s">
        <v>1293</v>
      </c>
      <c r="I284" s="99" t="s">
        <v>2029</v>
      </c>
      <c r="J284" s="79"/>
      <c r="K284" s="100">
        <f t="shared" si="17"/>
        <v>25999</v>
      </c>
      <c r="L284" s="79"/>
      <c r="M284" s="100">
        <v>25999</v>
      </c>
      <c r="O284" s="98" t="s">
        <v>1100</v>
      </c>
      <c r="P284" s="99" t="s">
        <v>1975</v>
      </c>
      <c r="Q284" s="79"/>
      <c r="R284" s="46">
        <f t="shared" si="18"/>
        <v>333193</v>
      </c>
      <c r="S284" s="79"/>
      <c r="T284" s="100">
        <v>333193</v>
      </c>
      <c r="V284" s="98" t="s">
        <v>1128</v>
      </c>
      <c r="W284" s="99" t="s">
        <v>1981</v>
      </c>
      <c r="X284" s="79"/>
      <c r="Y284" s="100">
        <f t="shared" si="19"/>
        <v>3075723</v>
      </c>
      <c r="Z284" s="79"/>
      <c r="AA284" s="100">
        <v>3075723</v>
      </c>
    </row>
    <row r="285" spans="1:27" ht="15">
      <c r="A285" s="98" t="s">
        <v>1177</v>
      </c>
      <c r="B285" s="99" t="s">
        <v>1994</v>
      </c>
      <c r="C285" s="79"/>
      <c r="D285" s="46">
        <f t="shared" si="16"/>
        <v>64343</v>
      </c>
      <c r="E285" s="100">
        <v>300</v>
      </c>
      <c r="F285" s="100">
        <v>64043</v>
      </c>
      <c r="H285" s="98" t="s">
        <v>1296</v>
      </c>
      <c r="I285" s="99" t="s">
        <v>2030</v>
      </c>
      <c r="J285" s="79"/>
      <c r="K285" s="100">
        <f t="shared" si="17"/>
        <v>11900</v>
      </c>
      <c r="L285" s="79"/>
      <c r="M285" s="100">
        <v>11900</v>
      </c>
      <c r="O285" s="98" t="s">
        <v>1103</v>
      </c>
      <c r="P285" s="99" t="s">
        <v>1976</v>
      </c>
      <c r="Q285" s="100">
        <v>457900</v>
      </c>
      <c r="R285" s="46">
        <f t="shared" si="18"/>
        <v>2834528</v>
      </c>
      <c r="S285" s="100">
        <v>405900</v>
      </c>
      <c r="T285" s="100">
        <v>2428628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1183</v>
      </c>
      <c r="B286" s="99" t="s">
        <v>1996</v>
      </c>
      <c r="C286" s="100">
        <v>422000</v>
      </c>
      <c r="D286" s="46">
        <f t="shared" si="16"/>
        <v>472650</v>
      </c>
      <c r="E286" s="79"/>
      <c r="F286" s="100">
        <v>472650</v>
      </c>
      <c r="H286" s="98" t="s">
        <v>1302</v>
      </c>
      <c r="I286" s="99" t="s">
        <v>2031</v>
      </c>
      <c r="J286" s="100">
        <v>5000</v>
      </c>
      <c r="K286" s="100">
        <f t="shared" si="17"/>
        <v>463360</v>
      </c>
      <c r="L286" s="79"/>
      <c r="M286" s="100">
        <v>463360</v>
      </c>
      <c r="O286" s="98" t="s">
        <v>1106</v>
      </c>
      <c r="P286" s="99" t="s">
        <v>1977</v>
      </c>
      <c r="Q286" s="100">
        <v>130001</v>
      </c>
      <c r="R286" s="46">
        <f t="shared" si="18"/>
        <v>1113807</v>
      </c>
      <c r="S286" s="100">
        <v>368520</v>
      </c>
      <c r="T286" s="100">
        <v>745287</v>
      </c>
      <c r="V286" s="98" t="s">
        <v>1134</v>
      </c>
      <c r="W286" s="99" t="s">
        <v>1899</v>
      </c>
      <c r="X286" s="100">
        <v>56301</v>
      </c>
      <c r="Y286" s="100">
        <f t="shared" si="19"/>
        <v>13927524</v>
      </c>
      <c r="Z286" s="100">
        <v>2080953</v>
      </c>
      <c r="AA286" s="100">
        <v>11846571</v>
      </c>
    </row>
    <row r="287" spans="1:27" ht="15">
      <c r="A287" s="98" t="s">
        <v>1186</v>
      </c>
      <c r="B287" s="99" t="s">
        <v>1997</v>
      </c>
      <c r="C287" s="100">
        <v>39700</v>
      </c>
      <c r="D287" s="46">
        <f t="shared" si="16"/>
        <v>239873</v>
      </c>
      <c r="E287" s="79"/>
      <c r="F287" s="100">
        <v>239873</v>
      </c>
      <c r="H287" s="98" t="s">
        <v>1305</v>
      </c>
      <c r="I287" s="99" t="s">
        <v>2032</v>
      </c>
      <c r="J287" s="79"/>
      <c r="K287" s="100">
        <f t="shared" si="17"/>
        <v>386120</v>
      </c>
      <c r="L287" s="79"/>
      <c r="M287" s="100">
        <v>386120</v>
      </c>
      <c r="O287" s="98" t="s">
        <v>1109</v>
      </c>
      <c r="P287" s="99" t="s">
        <v>1978</v>
      </c>
      <c r="Q287" s="100">
        <v>76052</v>
      </c>
      <c r="R287" s="46">
        <f t="shared" si="18"/>
        <v>1090803</v>
      </c>
      <c r="S287" s="79"/>
      <c r="T287" s="100">
        <v>1090803</v>
      </c>
      <c r="V287" s="98" t="s">
        <v>1136</v>
      </c>
      <c r="W287" s="99" t="s">
        <v>1900</v>
      </c>
      <c r="X287" s="100">
        <v>6455214</v>
      </c>
      <c r="Y287" s="100">
        <f t="shared" si="19"/>
        <v>50957471</v>
      </c>
      <c r="Z287" s="100">
        <v>375863</v>
      </c>
      <c r="AA287" s="100">
        <v>50581608</v>
      </c>
    </row>
    <row r="288" spans="1:27" ht="15">
      <c r="A288" s="98" t="s">
        <v>1189</v>
      </c>
      <c r="B288" s="99" t="s">
        <v>1998</v>
      </c>
      <c r="C288" s="79"/>
      <c r="D288" s="46">
        <f t="shared" si="16"/>
        <v>234433</v>
      </c>
      <c r="E288" s="100">
        <v>26850</v>
      </c>
      <c r="F288" s="100">
        <v>207583</v>
      </c>
      <c r="H288" s="98" t="s">
        <v>1308</v>
      </c>
      <c r="I288" s="99" t="s">
        <v>2328</v>
      </c>
      <c r="J288" s="79"/>
      <c r="K288" s="100">
        <f t="shared" si="17"/>
        <v>127359</v>
      </c>
      <c r="L288" s="79"/>
      <c r="M288" s="100">
        <v>127359</v>
      </c>
      <c r="O288" s="98" t="s">
        <v>1113</v>
      </c>
      <c r="P288" s="99" t="s">
        <v>1979</v>
      </c>
      <c r="Q288" s="100">
        <v>178900</v>
      </c>
      <c r="R288" s="46">
        <f t="shared" si="18"/>
        <v>3587795</v>
      </c>
      <c r="S288" s="100">
        <v>128459</v>
      </c>
      <c r="T288" s="100">
        <v>3459336</v>
      </c>
      <c r="V288" s="98" t="s">
        <v>1138</v>
      </c>
      <c r="W288" s="99" t="s">
        <v>1983</v>
      </c>
      <c r="X288" s="100">
        <v>120395</v>
      </c>
      <c r="Y288" s="100">
        <f t="shared" si="19"/>
        <v>775348</v>
      </c>
      <c r="Z288" s="79"/>
      <c r="AA288" s="100">
        <v>775348</v>
      </c>
    </row>
    <row r="289" spans="1:27" ht="15">
      <c r="A289" s="98" t="s">
        <v>1192</v>
      </c>
      <c r="B289" s="99" t="s">
        <v>1932</v>
      </c>
      <c r="C289" s="100">
        <v>3563401</v>
      </c>
      <c r="D289" s="46">
        <f t="shared" si="16"/>
        <v>1622169</v>
      </c>
      <c r="E289" s="100">
        <v>108485</v>
      </c>
      <c r="F289" s="100">
        <v>1513684</v>
      </c>
      <c r="H289" s="98" t="s">
        <v>1311</v>
      </c>
      <c r="I289" s="99" t="s">
        <v>2033</v>
      </c>
      <c r="J289" s="100">
        <v>103825</v>
      </c>
      <c r="K289" s="100">
        <f t="shared" si="17"/>
        <v>678900</v>
      </c>
      <c r="L289" s="79"/>
      <c r="M289" s="100">
        <v>678900</v>
      </c>
      <c r="O289" s="98" t="s">
        <v>1123</v>
      </c>
      <c r="P289" s="99" t="s">
        <v>1980</v>
      </c>
      <c r="Q289" s="100">
        <v>1078584</v>
      </c>
      <c r="R289" s="46">
        <f t="shared" si="18"/>
        <v>6155305</v>
      </c>
      <c r="S289" s="100">
        <v>284293</v>
      </c>
      <c r="T289" s="100">
        <v>5871012</v>
      </c>
      <c r="V289" s="98" t="s">
        <v>1147</v>
      </c>
      <c r="W289" s="99" t="s">
        <v>1984</v>
      </c>
      <c r="X289" s="100">
        <v>136002</v>
      </c>
      <c r="Y289" s="100">
        <f t="shared" si="19"/>
        <v>28615477</v>
      </c>
      <c r="Z289" s="100">
        <v>176765</v>
      </c>
      <c r="AA289" s="100">
        <v>28438712</v>
      </c>
    </row>
    <row r="290" spans="1:27" ht="15">
      <c r="A290" s="98" t="s">
        <v>1194</v>
      </c>
      <c r="B290" s="99" t="s">
        <v>1999</v>
      </c>
      <c r="C290" s="100">
        <v>1200080</v>
      </c>
      <c r="D290" s="46">
        <f t="shared" si="16"/>
        <v>1003245</v>
      </c>
      <c r="E290" s="79"/>
      <c r="F290" s="100">
        <v>1003245</v>
      </c>
      <c r="H290" s="98" t="s">
        <v>1314</v>
      </c>
      <c r="I290" s="99" t="s">
        <v>2034</v>
      </c>
      <c r="J290" s="79"/>
      <c r="K290" s="100">
        <f t="shared" si="17"/>
        <v>12620</v>
      </c>
      <c r="L290" s="79"/>
      <c r="M290" s="100">
        <v>12620</v>
      </c>
      <c r="O290" s="98" t="s">
        <v>1126</v>
      </c>
      <c r="P290" s="99" t="s">
        <v>1747</v>
      </c>
      <c r="Q290" s="100">
        <v>647351</v>
      </c>
      <c r="R290" s="46">
        <f t="shared" si="18"/>
        <v>21806198</v>
      </c>
      <c r="S290" s="100">
        <v>461532</v>
      </c>
      <c r="T290" s="100">
        <v>21344666</v>
      </c>
      <c r="V290" s="98" t="s">
        <v>1150</v>
      </c>
      <c r="W290" s="99" t="s">
        <v>1985</v>
      </c>
      <c r="X290" s="100">
        <v>1706662</v>
      </c>
      <c r="Y290" s="100">
        <f t="shared" si="19"/>
        <v>6038338</v>
      </c>
      <c r="Z290" s="100">
        <v>2406340</v>
      </c>
      <c r="AA290" s="100">
        <v>3631998</v>
      </c>
    </row>
    <row r="291" spans="1:27" ht="15">
      <c r="A291" s="98" t="s">
        <v>1196</v>
      </c>
      <c r="B291" s="99" t="s">
        <v>2000</v>
      </c>
      <c r="C291" s="100">
        <v>1764800</v>
      </c>
      <c r="D291" s="46">
        <f t="shared" si="16"/>
        <v>1519010</v>
      </c>
      <c r="E291" s="100">
        <v>318910</v>
      </c>
      <c r="F291" s="100">
        <v>1200100</v>
      </c>
      <c r="H291" s="98" t="s">
        <v>1317</v>
      </c>
      <c r="I291" s="99" t="s">
        <v>2035</v>
      </c>
      <c r="J291" s="100">
        <v>1700</v>
      </c>
      <c r="K291" s="100">
        <f t="shared" si="17"/>
        <v>119295</v>
      </c>
      <c r="L291" s="79"/>
      <c r="M291" s="100">
        <v>119295</v>
      </c>
      <c r="O291" s="98" t="s">
        <v>1128</v>
      </c>
      <c r="P291" s="99" t="s">
        <v>1981</v>
      </c>
      <c r="Q291" s="79"/>
      <c r="R291" s="46">
        <f t="shared" si="18"/>
        <v>947760</v>
      </c>
      <c r="S291" s="100">
        <v>10075</v>
      </c>
      <c r="T291" s="100">
        <v>937685</v>
      </c>
      <c r="V291" s="98" t="s">
        <v>1152</v>
      </c>
      <c r="W291" s="99" t="s">
        <v>1986</v>
      </c>
      <c r="X291" s="100">
        <v>250500</v>
      </c>
      <c r="Y291" s="100">
        <f t="shared" si="19"/>
        <v>15833753</v>
      </c>
      <c r="Z291" s="100">
        <v>22975</v>
      </c>
      <c r="AA291" s="100">
        <v>15810778</v>
      </c>
    </row>
    <row r="292" spans="1:27" ht="15">
      <c r="A292" s="98" t="s">
        <v>1199</v>
      </c>
      <c r="B292" s="99" t="s">
        <v>2001</v>
      </c>
      <c r="C292" s="79"/>
      <c r="D292" s="46">
        <f t="shared" si="16"/>
        <v>683184</v>
      </c>
      <c r="E292" s="79"/>
      <c r="F292" s="100">
        <v>683184</v>
      </c>
      <c r="H292" s="98" t="s">
        <v>1320</v>
      </c>
      <c r="I292" s="99" t="s">
        <v>2036</v>
      </c>
      <c r="J292" s="79"/>
      <c r="K292" s="100">
        <f t="shared" si="17"/>
        <v>996345</v>
      </c>
      <c r="L292" s="79"/>
      <c r="M292" s="100">
        <v>996345</v>
      </c>
      <c r="O292" s="98" t="s">
        <v>1131</v>
      </c>
      <c r="P292" s="99" t="s">
        <v>1982</v>
      </c>
      <c r="Q292" s="100">
        <v>252900</v>
      </c>
      <c r="R292" s="46">
        <f t="shared" si="18"/>
        <v>645870</v>
      </c>
      <c r="S292" s="100">
        <v>42050</v>
      </c>
      <c r="T292" s="100">
        <v>603820</v>
      </c>
      <c r="V292" s="163" t="s">
        <v>1144</v>
      </c>
      <c r="W292" s="99" t="s">
        <v>1987</v>
      </c>
      <c r="X292" s="100">
        <v>6735108</v>
      </c>
      <c r="Y292" s="100">
        <f t="shared" si="19"/>
        <v>25469824</v>
      </c>
      <c r="Z292" s="100">
        <v>4721941</v>
      </c>
      <c r="AA292" s="100">
        <v>20747883</v>
      </c>
    </row>
    <row r="293" spans="1:27" ht="15">
      <c r="A293" s="98" t="s">
        <v>1202</v>
      </c>
      <c r="B293" s="99" t="s">
        <v>2002</v>
      </c>
      <c r="C293" s="100">
        <v>229933</v>
      </c>
      <c r="D293" s="46">
        <f t="shared" si="16"/>
        <v>1253545</v>
      </c>
      <c r="E293" s="100">
        <v>160758</v>
      </c>
      <c r="F293" s="100">
        <v>1092787</v>
      </c>
      <c r="H293" s="98" t="s">
        <v>1323</v>
      </c>
      <c r="I293" s="99" t="s">
        <v>2037</v>
      </c>
      <c r="J293" s="100">
        <v>29866</v>
      </c>
      <c r="K293" s="100">
        <f t="shared" si="17"/>
        <v>123645</v>
      </c>
      <c r="L293" s="79"/>
      <c r="M293" s="100">
        <v>123645</v>
      </c>
      <c r="O293" s="98" t="s">
        <v>1134</v>
      </c>
      <c r="P293" s="99" t="s">
        <v>1899</v>
      </c>
      <c r="Q293" s="100">
        <v>836270</v>
      </c>
      <c r="R293" s="46">
        <f t="shared" si="18"/>
        <v>7675478</v>
      </c>
      <c r="S293" s="100">
        <v>896300</v>
      </c>
      <c r="T293" s="100">
        <v>6779178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1205</v>
      </c>
      <c r="B294" s="99" t="s">
        <v>2003</v>
      </c>
      <c r="C294" s="79"/>
      <c r="D294" s="46">
        <f t="shared" si="16"/>
        <v>987343</v>
      </c>
      <c r="E294" s="100">
        <v>182451</v>
      </c>
      <c r="F294" s="100">
        <v>804892</v>
      </c>
      <c r="H294" s="98" t="s">
        <v>1329</v>
      </c>
      <c r="I294" s="99" t="s">
        <v>2038</v>
      </c>
      <c r="J294" s="79"/>
      <c r="K294" s="100">
        <f t="shared" si="17"/>
        <v>302065</v>
      </c>
      <c r="L294" s="79"/>
      <c r="M294" s="100">
        <v>302065</v>
      </c>
      <c r="O294" s="98" t="s">
        <v>1136</v>
      </c>
      <c r="P294" s="99" t="s">
        <v>1900</v>
      </c>
      <c r="Q294" s="100">
        <v>410571</v>
      </c>
      <c r="R294" s="46">
        <f t="shared" si="18"/>
        <v>9640877</v>
      </c>
      <c r="S294" s="100">
        <v>1488385</v>
      </c>
      <c r="T294" s="100">
        <v>8152492</v>
      </c>
      <c r="V294" s="98" t="s">
        <v>1159</v>
      </c>
      <c r="W294" s="99" t="s">
        <v>1989</v>
      </c>
      <c r="X294" s="100">
        <v>2471135</v>
      </c>
      <c r="Y294" s="100">
        <f t="shared" si="19"/>
        <v>23975055</v>
      </c>
      <c r="Z294" s="79"/>
      <c r="AA294" s="100">
        <v>23975055</v>
      </c>
    </row>
    <row r="295" spans="1:27" ht="15">
      <c r="A295" s="98" t="s">
        <v>1208</v>
      </c>
      <c r="B295" s="99" t="s">
        <v>2004</v>
      </c>
      <c r="C295" s="100">
        <v>138400</v>
      </c>
      <c r="D295" s="46">
        <f t="shared" si="16"/>
        <v>1141458</v>
      </c>
      <c r="E295" s="100">
        <v>1500</v>
      </c>
      <c r="F295" s="100">
        <v>1139958</v>
      </c>
      <c r="H295" s="98" t="s">
        <v>1332</v>
      </c>
      <c r="I295" s="99" t="s">
        <v>2039</v>
      </c>
      <c r="J295" s="100">
        <v>1500</v>
      </c>
      <c r="K295" s="100">
        <f t="shared" si="17"/>
        <v>380310</v>
      </c>
      <c r="L295" s="100">
        <v>99820</v>
      </c>
      <c r="M295" s="100">
        <v>280490</v>
      </c>
      <c r="O295" s="98" t="s">
        <v>1138</v>
      </c>
      <c r="P295" s="99" t="s">
        <v>1983</v>
      </c>
      <c r="Q295" s="79"/>
      <c r="R295" s="46">
        <f t="shared" si="18"/>
        <v>1299579</v>
      </c>
      <c r="S295" s="100">
        <v>371825</v>
      </c>
      <c r="T295" s="100">
        <v>927754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1211</v>
      </c>
      <c r="B296" s="99" t="s">
        <v>2235</v>
      </c>
      <c r="C296" s="100">
        <v>445480</v>
      </c>
      <c r="D296" s="46">
        <f t="shared" si="16"/>
        <v>245924</v>
      </c>
      <c r="E296" s="79"/>
      <c r="F296" s="100">
        <v>245924</v>
      </c>
      <c r="H296" s="98" t="s">
        <v>1335</v>
      </c>
      <c r="I296" s="99" t="s">
        <v>2040</v>
      </c>
      <c r="J296" s="79"/>
      <c r="K296" s="100">
        <f t="shared" si="17"/>
        <v>1533703</v>
      </c>
      <c r="L296" s="79"/>
      <c r="M296" s="100">
        <v>1533703</v>
      </c>
      <c r="O296" s="98" t="s">
        <v>1147</v>
      </c>
      <c r="P296" s="99" t="s">
        <v>1984</v>
      </c>
      <c r="Q296" s="79"/>
      <c r="R296" s="46">
        <f t="shared" si="18"/>
        <v>5600941</v>
      </c>
      <c r="S296" s="79"/>
      <c r="T296" s="100">
        <v>5600941</v>
      </c>
      <c r="V296" s="98" t="s">
        <v>1165</v>
      </c>
      <c r="W296" s="99" t="s">
        <v>1990</v>
      </c>
      <c r="X296" s="100">
        <v>5803654</v>
      </c>
      <c r="Y296" s="100">
        <f t="shared" si="19"/>
        <v>20036371</v>
      </c>
      <c r="Z296" s="100">
        <v>3360807</v>
      </c>
      <c r="AA296" s="100">
        <v>16675564</v>
      </c>
    </row>
    <row r="297" spans="1:27" ht="15">
      <c r="A297" s="98" t="s">
        <v>1214</v>
      </c>
      <c r="B297" s="99" t="s">
        <v>2005</v>
      </c>
      <c r="C297" s="100">
        <v>1209003</v>
      </c>
      <c r="D297" s="46">
        <f t="shared" si="16"/>
        <v>1165829</v>
      </c>
      <c r="E297" s="100">
        <v>73000</v>
      </c>
      <c r="F297" s="100">
        <v>1092829</v>
      </c>
      <c r="H297" s="98" t="s">
        <v>1338</v>
      </c>
      <c r="I297" s="99" t="s">
        <v>2041</v>
      </c>
      <c r="J297" s="100">
        <v>12980</v>
      </c>
      <c r="K297" s="100">
        <f t="shared" si="17"/>
        <v>344101</v>
      </c>
      <c r="L297" s="79"/>
      <c r="M297" s="100">
        <v>344101</v>
      </c>
      <c r="O297" s="98" t="s">
        <v>1150</v>
      </c>
      <c r="P297" s="99" t="s">
        <v>1985</v>
      </c>
      <c r="Q297" s="100">
        <v>7417141</v>
      </c>
      <c r="R297" s="46">
        <f t="shared" si="18"/>
        <v>4905215</v>
      </c>
      <c r="S297" s="100">
        <v>349153</v>
      </c>
      <c r="T297" s="100">
        <v>4556062</v>
      </c>
      <c r="V297" s="98" t="s">
        <v>1168</v>
      </c>
      <c r="W297" s="99" t="s">
        <v>1991</v>
      </c>
      <c r="X297" s="100">
        <v>25845445</v>
      </c>
      <c r="Y297" s="100">
        <f t="shared" si="19"/>
        <v>83457662</v>
      </c>
      <c r="Z297" s="100">
        <v>36102</v>
      </c>
      <c r="AA297" s="100">
        <v>83421560</v>
      </c>
    </row>
    <row r="298" spans="1:27" ht="15">
      <c r="A298" s="98" t="s">
        <v>1217</v>
      </c>
      <c r="B298" s="99" t="s">
        <v>2006</v>
      </c>
      <c r="C298" s="100">
        <v>25000</v>
      </c>
      <c r="D298" s="46">
        <f t="shared" si="16"/>
        <v>25639</v>
      </c>
      <c r="E298" s="100">
        <v>3000</v>
      </c>
      <c r="F298" s="100">
        <v>22639</v>
      </c>
      <c r="H298" s="98" t="s">
        <v>1341</v>
      </c>
      <c r="I298" s="99" t="s">
        <v>2042</v>
      </c>
      <c r="J298" s="79"/>
      <c r="K298" s="100">
        <f t="shared" si="17"/>
        <v>3200</v>
      </c>
      <c r="L298" s="79"/>
      <c r="M298" s="100">
        <v>3200</v>
      </c>
      <c r="O298" s="98" t="s">
        <v>1152</v>
      </c>
      <c r="P298" s="99" t="s">
        <v>1986</v>
      </c>
      <c r="Q298" s="100">
        <v>9876030</v>
      </c>
      <c r="R298" s="46">
        <f t="shared" si="18"/>
        <v>7867070</v>
      </c>
      <c r="S298" s="100">
        <v>824962</v>
      </c>
      <c r="T298" s="100">
        <v>7042108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1220</v>
      </c>
      <c r="B299" s="99" t="s">
        <v>2007</v>
      </c>
      <c r="C299" s="100">
        <v>217100</v>
      </c>
      <c r="D299" s="46">
        <f t="shared" si="16"/>
        <v>632722</v>
      </c>
      <c r="E299" s="100">
        <v>159100</v>
      </c>
      <c r="F299" s="100">
        <v>473622</v>
      </c>
      <c r="H299" s="98" t="s">
        <v>1344</v>
      </c>
      <c r="I299" s="99" t="s">
        <v>2043</v>
      </c>
      <c r="J299" s="79"/>
      <c r="K299" s="100">
        <f t="shared" si="17"/>
        <v>810688</v>
      </c>
      <c r="L299" s="79"/>
      <c r="M299" s="100">
        <v>810688</v>
      </c>
      <c r="O299" s="163" t="s">
        <v>1144</v>
      </c>
      <c r="P299" s="99" t="s">
        <v>1987</v>
      </c>
      <c r="Q299" s="100">
        <v>16280345</v>
      </c>
      <c r="R299" s="46">
        <f t="shared" si="18"/>
        <v>24607092</v>
      </c>
      <c r="S299" s="100">
        <v>11123687</v>
      </c>
      <c r="T299" s="100">
        <v>13483405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1223</v>
      </c>
      <c r="B300" s="99" t="s">
        <v>2008</v>
      </c>
      <c r="C300" s="79"/>
      <c r="D300" s="46">
        <f t="shared" si="16"/>
        <v>179778</v>
      </c>
      <c r="E300" s="100">
        <v>64456</v>
      </c>
      <c r="F300" s="100">
        <v>115322</v>
      </c>
      <c r="H300" s="98" t="s">
        <v>1347</v>
      </c>
      <c r="I300" s="99" t="s">
        <v>2044</v>
      </c>
      <c r="J300" s="100">
        <v>50000</v>
      </c>
      <c r="K300" s="100">
        <f t="shared" si="17"/>
        <v>121928</v>
      </c>
      <c r="L300" s="79"/>
      <c r="M300" s="100">
        <v>121928</v>
      </c>
      <c r="O300" s="98" t="s">
        <v>1156</v>
      </c>
      <c r="P300" s="99" t="s">
        <v>1988</v>
      </c>
      <c r="Q300" s="100">
        <v>8350200</v>
      </c>
      <c r="R300" s="46">
        <f t="shared" si="18"/>
        <v>10057893</v>
      </c>
      <c r="S300" s="100">
        <v>331550</v>
      </c>
      <c r="T300" s="100">
        <v>9726343</v>
      </c>
      <c r="V300" s="98" t="s">
        <v>1177</v>
      </c>
      <c r="W300" s="99" t="s">
        <v>1994</v>
      </c>
      <c r="X300" s="100">
        <v>74300</v>
      </c>
      <c r="Y300" s="100">
        <f t="shared" si="19"/>
        <v>560556</v>
      </c>
      <c r="Z300" s="79"/>
      <c r="AA300" s="100">
        <v>560556</v>
      </c>
    </row>
    <row r="301" spans="1:27" ht="15">
      <c r="A301" s="98" t="s">
        <v>1226</v>
      </c>
      <c r="B301" s="99" t="s">
        <v>2009</v>
      </c>
      <c r="C301" s="100">
        <v>8420461</v>
      </c>
      <c r="D301" s="46">
        <f t="shared" si="16"/>
        <v>2602712</v>
      </c>
      <c r="E301" s="100">
        <v>607478</v>
      </c>
      <c r="F301" s="100">
        <v>1995234</v>
      </c>
      <c r="H301" s="98" t="s">
        <v>1353</v>
      </c>
      <c r="I301" s="99" t="s">
        <v>2046</v>
      </c>
      <c r="J301" s="79"/>
      <c r="K301" s="100">
        <f t="shared" si="17"/>
        <v>10000</v>
      </c>
      <c r="L301" s="79"/>
      <c r="M301" s="100">
        <v>10000</v>
      </c>
      <c r="O301" s="98" t="s">
        <v>1159</v>
      </c>
      <c r="P301" s="99" t="s">
        <v>1989</v>
      </c>
      <c r="Q301" s="100">
        <v>1078022</v>
      </c>
      <c r="R301" s="46">
        <f t="shared" si="18"/>
        <v>1578255</v>
      </c>
      <c r="S301" s="100">
        <v>129600</v>
      </c>
      <c r="T301" s="100">
        <v>1448655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1230</v>
      </c>
      <c r="B302" s="99" t="s">
        <v>2010</v>
      </c>
      <c r="C302" s="79"/>
      <c r="D302" s="46">
        <f t="shared" si="16"/>
        <v>12300</v>
      </c>
      <c r="E302" s="79"/>
      <c r="F302" s="100">
        <v>12300</v>
      </c>
      <c r="H302" s="98" t="s">
        <v>1356</v>
      </c>
      <c r="I302" s="99" t="s">
        <v>2260</v>
      </c>
      <c r="J302" s="100">
        <v>4262650</v>
      </c>
      <c r="K302" s="100">
        <f t="shared" si="17"/>
        <v>15000</v>
      </c>
      <c r="L302" s="79"/>
      <c r="M302" s="100">
        <v>15000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5716230</v>
      </c>
      <c r="Z302" s="79"/>
      <c r="AA302" s="100">
        <v>5716230</v>
      </c>
    </row>
    <row r="303" spans="1:27" ht="15">
      <c r="A303" s="98" t="s">
        <v>1233</v>
      </c>
      <c r="B303" s="99" t="s">
        <v>2011</v>
      </c>
      <c r="C303" s="79"/>
      <c r="D303" s="46">
        <f t="shared" si="16"/>
        <v>66621</v>
      </c>
      <c r="E303" s="79"/>
      <c r="F303" s="100">
        <v>66621</v>
      </c>
      <c r="H303" s="98" t="s">
        <v>1359</v>
      </c>
      <c r="I303" s="99" t="s">
        <v>2047</v>
      </c>
      <c r="J303" s="100">
        <v>73750</v>
      </c>
      <c r="K303" s="100">
        <f t="shared" si="17"/>
        <v>31400</v>
      </c>
      <c r="L303" s="79"/>
      <c r="M303" s="100">
        <v>31400</v>
      </c>
      <c r="O303" s="98" t="s">
        <v>1165</v>
      </c>
      <c r="P303" s="99" t="s">
        <v>1990</v>
      </c>
      <c r="Q303" s="100">
        <v>3631205</v>
      </c>
      <c r="R303" s="46">
        <f t="shared" si="18"/>
        <v>12816517</v>
      </c>
      <c r="S303" s="100">
        <v>1916111</v>
      </c>
      <c r="T303" s="100">
        <v>10900406</v>
      </c>
      <c r="V303" s="98" t="s">
        <v>1186</v>
      </c>
      <c r="W303" s="99" t="s">
        <v>1997</v>
      </c>
      <c r="X303" s="100">
        <v>19491</v>
      </c>
      <c r="Y303" s="100">
        <f t="shared" si="19"/>
        <v>1124420</v>
      </c>
      <c r="Z303" s="100">
        <v>350230</v>
      </c>
      <c r="AA303" s="100">
        <v>774190</v>
      </c>
    </row>
    <row r="304" spans="1:27" ht="15">
      <c r="A304" s="98" t="s">
        <v>1236</v>
      </c>
      <c r="B304" s="99" t="s">
        <v>2012</v>
      </c>
      <c r="C304" s="100">
        <v>2266250</v>
      </c>
      <c r="D304" s="46">
        <f t="shared" si="16"/>
        <v>255346</v>
      </c>
      <c r="E304" s="79"/>
      <c r="F304" s="100">
        <v>255346</v>
      </c>
      <c r="H304" s="98" t="s">
        <v>1362</v>
      </c>
      <c r="I304" s="99" t="s">
        <v>2048</v>
      </c>
      <c r="J304" s="79"/>
      <c r="K304" s="100">
        <f t="shared" si="17"/>
        <v>430425</v>
      </c>
      <c r="L304" s="79"/>
      <c r="M304" s="100">
        <v>430425</v>
      </c>
      <c r="O304" s="98" t="s">
        <v>1168</v>
      </c>
      <c r="P304" s="99" t="s">
        <v>1991</v>
      </c>
      <c r="Q304" s="100">
        <v>7213263</v>
      </c>
      <c r="R304" s="46">
        <f t="shared" si="18"/>
        <v>25646463</v>
      </c>
      <c r="S304" s="100">
        <v>4157419</v>
      </c>
      <c r="T304" s="100">
        <v>21489044</v>
      </c>
      <c r="V304" s="98" t="s">
        <v>1189</v>
      </c>
      <c r="W304" s="99" t="s">
        <v>1998</v>
      </c>
      <c r="X304" s="79"/>
      <c r="Y304" s="100">
        <f t="shared" si="19"/>
        <v>1063282</v>
      </c>
      <c r="Z304" s="79"/>
      <c r="AA304" s="100">
        <v>1063282</v>
      </c>
    </row>
    <row r="305" spans="1:27" ht="15">
      <c r="A305" s="98" t="s">
        <v>1239</v>
      </c>
      <c r="B305" s="99" t="s">
        <v>2013</v>
      </c>
      <c r="C305" s="79"/>
      <c r="D305" s="46">
        <f t="shared" si="16"/>
        <v>576504</v>
      </c>
      <c r="E305" s="100">
        <v>136000</v>
      </c>
      <c r="F305" s="100">
        <v>440504</v>
      </c>
      <c r="H305" s="98" t="s">
        <v>1368</v>
      </c>
      <c r="I305" s="99" t="s">
        <v>2050</v>
      </c>
      <c r="J305" s="79"/>
      <c r="K305" s="100">
        <f t="shared" si="17"/>
        <v>7100</v>
      </c>
      <c r="L305" s="79"/>
      <c r="M305" s="100">
        <v>7100</v>
      </c>
      <c r="O305" s="98" t="s">
        <v>1171</v>
      </c>
      <c r="P305" s="99" t="s">
        <v>1992</v>
      </c>
      <c r="Q305" s="79"/>
      <c r="R305" s="46">
        <f t="shared" si="18"/>
        <v>389145</v>
      </c>
      <c r="S305" s="79"/>
      <c r="T305" s="100">
        <v>389145</v>
      </c>
      <c r="V305" s="98" t="s">
        <v>1192</v>
      </c>
      <c r="W305" s="99" t="s">
        <v>1932</v>
      </c>
      <c r="X305" s="100">
        <v>20612521</v>
      </c>
      <c r="Y305" s="100">
        <f t="shared" si="19"/>
        <v>7057942</v>
      </c>
      <c r="Z305" s="100">
        <v>123844</v>
      </c>
      <c r="AA305" s="100">
        <v>6934098</v>
      </c>
    </row>
    <row r="306" spans="1:27" ht="15">
      <c r="A306" s="98" t="s">
        <v>1242</v>
      </c>
      <c r="B306" s="99" t="s">
        <v>2014</v>
      </c>
      <c r="C306" s="100">
        <v>3541400</v>
      </c>
      <c r="D306" s="46">
        <f t="shared" si="16"/>
        <v>60058</v>
      </c>
      <c r="E306" s="79"/>
      <c r="F306" s="100">
        <v>60058</v>
      </c>
      <c r="H306" s="98" t="s">
        <v>1370</v>
      </c>
      <c r="I306" s="99" t="s">
        <v>2051</v>
      </c>
      <c r="J306" s="100">
        <v>26050</v>
      </c>
      <c r="K306" s="100">
        <f t="shared" si="17"/>
        <v>39540</v>
      </c>
      <c r="L306" s="79"/>
      <c r="M306" s="100">
        <v>39540</v>
      </c>
      <c r="O306" s="98" t="s">
        <v>1174</v>
      </c>
      <c r="P306" s="99" t="s">
        <v>1993</v>
      </c>
      <c r="Q306" s="100">
        <v>12800472</v>
      </c>
      <c r="R306" s="46">
        <f t="shared" si="18"/>
        <v>4411021</v>
      </c>
      <c r="S306" s="100">
        <v>73500</v>
      </c>
      <c r="T306" s="100">
        <v>4337521</v>
      </c>
      <c r="V306" s="98" t="s">
        <v>1194</v>
      </c>
      <c r="W306" s="99" t="s">
        <v>1999</v>
      </c>
      <c r="X306" s="100">
        <v>1694200</v>
      </c>
      <c r="Y306" s="100">
        <f t="shared" si="19"/>
        <v>55631218</v>
      </c>
      <c r="Z306" s="100">
        <v>30656314</v>
      </c>
      <c r="AA306" s="100">
        <v>24974904</v>
      </c>
    </row>
    <row r="307" spans="1:27" ht="15">
      <c r="A307" s="98" t="s">
        <v>1245</v>
      </c>
      <c r="B307" s="99" t="s">
        <v>2015</v>
      </c>
      <c r="C307" s="100">
        <v>113500</v>
      </c>
      <c r="D307" s="46">
        <f t="shared" si="16"/>
        <v>294548</v>
      </c>
      <c r="E307" s="79"/>
      <c r="F307" s="100">
        <v>294548</v>
      </c>
      <c r="H307" s="98" t="s">
        <v>1373</v>
      </c>
      <c r="I307" s="99" t="s">
        <v>2052</v>
      </c>
      <c r="J307" s="79"/>
      <c r="K307" s="100">
        <f t="shared" si="17"/>
        <v>18300</v>
      </c>
      <c r="L307" s="100">
        <v>2500</v>
      </c>
      <c r="M307" s="100">
        <v>15800</v>
      </c>
      <c r="O307" s="98" t="s">
        <v>1177</v>
      </c>
      <c r="P307" s="99" t="s">
        <v>1994</v>
      </c>
      <c r="Q307" s="79"/>
      <c r="R307" s="46">
        <f t="shared" si="18"/>
        <v>1272590</v>
      </c>
      <c r="S307" s="100">
        <v>97900</v>
      </c>
      <c r="T307" s="100">
        <v>1174690</v>
      </c>
      <c r="V307" s="98" t="s">
        <v>1196</v>
      </c>
      <c r="W307" s="99" t="s">
        <v>2000</v>
      </c>
      <c r="X307" s="100">
        <v>12494200</v>
      </c>
      <c r="Y307" s="100">
        <f t="shared" si="19"/>
        <v>22004581</v>
      </c>
      <c r="Z307" s="100">
        <v>25700</v>
      </c>
      <c r="AA307" s="100">
        <v>21978881</v>
      </c>
    </row>
    <row r="308" spans="1:27" ht="15">
      <c r="A308" s="98" t="s">
        <v>1248</v>
      </c>
      <c r="B308" s="99" t="s">
        <v>2016</v>
      </c>
      <c r="C308" s="79"/>
      <c r="D308" s="46">
        <f t="shared" si="16"/>
        <v>278470</v>
      </c>
      <c r="E308" s="79"/>
      <c r="F308" s="100">
        <v>278470</v>
      </c>
      <c r="H308" s="98" t="s">
        <v>1375</v>
      </c>
      <c r="I308" s="99" t="s">
        <v>2053</v>
      </c>
      <c r="J308" s="79"/>
      <c r="K308" s="100">
        <f t="shared" si="17"/>
        <v>6050</v>
      </c>
      <c r="L308" s="79"/>
      <c r="M308" s="100">
        <v>6050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51400</v>
      </c>
      <c r="Y308" s="100">
        <f t="shared" si="19"/>
        <v>11446314</v>
      </c>
      <c r="Z308" s="100">
        <v>223500</v>
      </c>
      <c r="AA308" s="100">
        <v>11222814</v>
      </c>
    </row>
    <row r="309" spans="1:27" ht="15">
      <c r="A309" s="98" t="s">
        <v>1251</v>
      </c>
      <c r="B309" s="99" t="s">
        <v>2017</v>
      </c>
      <c r="C309" s="100">
        <v>550</v>
      </c>
      <c r="D309" s="46">
        <f t="shared" si="16"/>
        <v>247376</v>
      </c>
      <c r="E309" s="100">
        <v>38400</v>
      </c>
      <c r="F309" s="100">
        <v>208976</v>
      </c>
      <c r="H309" s="98" t="s">
        <v>1378</v>
      </c>
      <c r="I309" s="99" t="s">
        <v>2054</v>
      </c>
      <c r="J309" s="100">
        <v>142400</v>
      </c>
      <c r="K309" s="100">
        <f t="shared" si="17"/>
        <v>9235</v>
      </c>
      <c r="L309" s="79"/>
      <c r="M309" s="100">
        <v>9235</v>
      </c>
      <c r="O309" s="98" t="s">
        <v>1183</v>
      </c>
      <c r="P309" s="99" t="s">
        <v>1996</v>
      </c>
      <c r="Q309" s="100">
        <v>3022600</v>
      </c>
      <c r="R309" s="46">
        <f t="shared" si="18"/>
        <v>3560849</v>
      </c>
      <c r="S309" s="100">
        <v>934901</v>
      </c>
      <c r="T309" s="100">
        <v>2625948</v>
      </c>
      <c r="V309" s="98" t="s">
        <v>1202</v>
      </c>
      <c r="W309" s="99" t="s">
        <v>2002</v>
      </c>
      <c r="X309" s="100">
        <v>44580554</v>
      </c>
      <c r="Y309" s="100">
        <f t="shared" si="19"/>
        <v>25083434</v>
      </c>
      <c r="Z309" s="100">
        <v>4000</v>
      </c>
      <c r="AA309" s="100">
        <v>25079434</v>
      </c>
    </row>
    <row r="310" spans="1:27" ht="15">
      <c r="A310" s="98" t="s">
        <v>1254</v>
      </c>
      <c r="B310" s="99" t="s">
        <v>2018</v>
      </c>
      <c r="C310" s="79"/>
      <c r="D310" s="46">
        <f t="shared" si="16"/>
        <v>666254</v>
      </c>
      <c r="E310" s="100">
        <v>26801</v>
      </c>
      <c r="F310" s="100">
        <v>639453</v>
      </c>
      <c r="H310" s="98" t="s">
        <v>1381</v>
      </c>
      <c r="I310" s="99" t="s">
        <v>2055</v>
      </c>
      <c r="J310" s="79"/>
      <c r="K310" s="100">
        <f t="shared" si="17"/>
        <v>1605279</v>
      </c>
      <c r="L310" s="100">
        <v>30000</v>
      </c>
      <c r="M310" s="100">
        <v>1575279</v>
      </c>
      <c r="O310" s="98" t="s">
        <v>1186</v>
      </c>
      <c r="P310" s="99" t="s">
        <v>1997</v>
      </c>
      <c r="Q310" s="100">
        <v>751701</v>
      </c>
      <c r="R310" s="46">
        <f t="shared" si="18"/>
        <v>1733466</v>
      </c>
      <c r="S310" s="100">
        <v>137950</v>
      </c>
      <c r="T310" s="100">
        <v>1595516</v>
      </c>
      <c r="V310" s="98" t="s">
        <v>1205</v>
      </c>
      <c r="W310" s="99" t="s">
        <v>2003</v>
      </c>
      <c r="X310" s="100">
        <v>22283440</v>
      </c>
      <c r="Y310" s="100">
        <f t="shared" si="19"/>
        <v>13645217</v>
      </c>
      <c r="Z310" s="100">
        <v>2</v>
      </c>
      <c r="AA310" s="100">
        <v>13645215</v>
      </c>
    </row>
    <row r="311" spans="1:27" ht="15">
      <c r="A311" s="98" t="s">
        <v>1257</v>
      </c>
      <c r="B311" s="99" t="s">
        <v>2019</v>
      </c>
      <c r="C311" s="100">
        <v>1500000</v>
      </c>
      <c r="D311" s="46">
        <f t="shared" si="16"/>
        <v>56037</v>
      </c>
      <c r="E311" s="79"/>
      <c r="F311" s="100">
        <v>56037</v>
      </c>
      <c r="H311" s="98" t="s">
        <v>1384</v>
      </c>
      <c r="I311" s="99" t="s">
        <v>2056</v>
      </c>
      <c r="J311" s="100">
        <v>178700</v>
      </c>
      <c r="K311" s="100">
        <f t="shared" si="17"/>
        <v>344636</v>
      </c>
      <c r="L311" s="79"/>
      <c r="M311" s="100">
        <v>344636</v>
      </c>
      <c r="O311" s="98" t="s">
        <v>1189</v>
      </c>
      <c r="P311" s="99" t="s">
        <v>1998</v>
      </c>
      <c r="Q311" s="100">
        <v>155500</v>
      </c>
      <c r="R311" s="46">
        <f t="shared" si="18"/>
        <v>1563317</v>
      </c>
      <c r="S311" s="100">
        <v>410550</v>
      </c>
      <c r="T311" s="100">
        <v>1152767</v>
      </c>
      <c r="V311" s="98" t="s">
        <v>1208</v>
      </c>
      <c r="W311" s="99" t="s">
        <v>2004</v>
      </c>
      <c r="X311" s="100">
        <v>278001</v>
      </c>
      <c r="Y311" s="100">
        <f t="shared" si="19"/>
        <v>72634603</v>
      </c>
      <c r="Z311" s="100">
        <v>195807</v>
      </c>
      <c r="AA311" s="100">
        <v>72438796</v>
      </c>
    </row>
    <row r="312" spans="1:27" ht="15">
      <c r="A312" s="98" t="s">
        <v>1260</v>
      </c>
      <c r="B312" s="99" t="s">
        <v>2020</v>
      </c>
      <c r="C312" s="79"/>
      <c r="D312" s="46">
        <f t="shared" si="16"/>
        <v>231729</v>
      </c>
      <c r="E312" s="100">
        <v>2500</v>
      </c>
      <c r="F312" s="100">
        <v>229229</v>
      </c>
      <c r="H312" s="98" t="s">
        <v>1388</v>
      </c>
      <c r="I312" s="99" t="s">
        <v>2057</v>
      </c>
      <c r="J312" s="79"/>
      <c r="K312" s="100">
        <f t="shared" si="17"/>
        <v>569300</v>
      </c>
      <c r="L312" s="79"/>
      <c r="M312" s="100">
        <v>569300</v>
      </c>
      <c r="O312" s="98" t="s">
        <v>1192</v>
      </c>
      <c r="P312" s="99" t="s">
        <v>1932</v>
      </c>
      <c r="Q312" s="100">
        <v>33457467</v>
      </c>
      <c r="R312" s="46">
        <f t="shared" si="18"/>
        <v>11952973</v>
      </c>
      <c r="S312" s="100">
        <v>672651</v>
      </c>
      <c r="T312" s="100">
        <v>11280322</v>
      </c>
      <c r="V312" s="98" t="s">
        <v>1211</v>
      </c>
      <c r="W312" s="99" t="s">
        <v>2235</v>
      </c>
      <c r="X312" s="100">
        <v>464100</v>
      </c>
      <c r="Y312" s="100">
        <f t="shared" si="19"/>
        <v>525677</v>
      </c>
      <c r="Z312" s="100">
        <v>27000</v>
      </c>
      <c r="AA312" s="100">
        <v>498677</v>
      </c>
    </row>
    <row r="313" spans="1:27" ht="15">
      <c r="A313" s="98" t="s">
        <v>1263</v>
      </c>
      <c r="B313" s="99" t="s">
        <v>2021</v>
      </c>
      <c r="C313" s="79"/>
      <c r="D313" s="46">
        <f t="shared" si="16"/>
        <v>54476</v>
      </c>
      <c r="E313" s="79"/>
      <c r="F313" s="100">
        <v>54476</v>
      </c>
      <c r="H313" s="98" t="s">
        <v>1394</v>
      </c>
      <c r="I313" s="99" t="s">
        <v>2059</v>
      </c>
      <c r="J313" s="79"/>
      <c r="K313" s="100">
        <f t="shared" si="17"/>
        <v>168300</v>
      </c>
      <c r="L313" s="79"/>
      <c r="M313" s="100">
        <v>168300</v>
      </c>
      <c r="O313" s="98" t="s">
        <v>1194</v>
      </c>
      <c r="P313" s="99" t="s">
        <v>1999</v>
      </c>
      <c r="Q313" s="100">
        <v>1228080</v>
      </c>
      <c r="R313" s="46">
        <f t="shared" si="18"/>
        <v>4432822</v>
      </c>
      <c r="S313" s="100">
        <v>227000</v>
      </c>
      <c r="T313" s="100">
        <v>4205822</v>
      </c>
      <c r="V313" s="98" t="s">
        <v>1214</v>
      </c>
      <c r="W313" s="99" t="s">
        <v>2005</v>
      </c>
      <c r="X313" s="100">
        <v>19994703</v>
      </c>
      <c r="Y313" s="100">
        <f t="shared" si="19"/>
        <v>19275711</v>
      </c>
      <c r="Z313" s="100">
        <v>4141555</v>
      </c>
      <c r="AA313" s="100">
        <v>15134156</v>
      </c>
    </row>
    <row r="314" spans="1:27" ht="15">
      <c r="A314" s="98" t="s">
        <v>1266</v>
      </c>
      <c r="B314" s="99" t="s">
        <v>2022</v>
      </c>
      <c r="C314" s="100">
        <v>676800</v>
      </c>
      <c r="D314" s="46">
        <f t="shared" si="16"/>
        <v>862615</v>
      </c>
      <c r="E314" s="100">
        <v>252500</v>
      </c>
      <c r="F314" s="100">
        <v>610115</v>
      </c>
      <c r="H314" s="98" t="s">
        <v>1397</v>
      </c>
      <c r="I314" s="99" t="s">
        <v>2060</v>
      </c>
      <c r="J314" s="100">
        <v>10400</v>
      </c>
      <c r="K314" s="100">
        <f t="shared" si="17"/>
        <v>162333</v>
      </c>
      <c r="L314" s="79"/>
      <c r="M314" s="100">
        <v>162333</v>
      </c>
      <c r="O314" s="98" t="s">
        <v>1196</v>
      </c>
      <c r="P314" s="99" t="s">
        <v>2000</v>
      </c>
      <c r="Q314" s="100">
        <v>4812840</v>
      </c>
      <c r="R314" s="46">
        <f t="shared" si="18"/>
        <v>9820156</v>
      </c>
      <c r="S314" s="100">
        <v>458330</v>
      </c>
      <c r="T314" s="100">
        <v>9361826</v>
      </c>
      <c r="V314" s="98" t="s">
        <v>1217</v>
      </c>
      <c r="W314" s="99" t="s">
        <v>2006</v>
      </c>
      <c r="X314" s="100">
        <v>2426600</v>
      </c>
      <c r="Y314" s="100">
        <f t="shared" si="19"/>
        <v>19545229</v>
      </c>
      <c r="Z314" s="100">
        <v>7854675</v>
      </c>
      <c r="AA314" s="100">
        <v>11690554</v>
      </c>
    </row>
    <row r="315" spans="1:27" ht="15">
      <c r="A315" s="98" t="s">
        <v>1269</v>
      </c>
      <c r="B315" s="99" t="s">
        <v>2023</v>
      </c>
      <c r="C315" s="79"/>
      <c r="D315" s="46">
        <f t="shared" si="16"/>
        <v>38134</v>
      </c>
      <c r="E315" s="100">
        <v>13930</v>
      </c>
      <c r="F315" s="100">
        <v>24204</v>
      </c>
      <c r="H315" s="98" t="s">
        <v>1400</v>
      </c>
      <c r="I315" s="99" t="s">
        <v>2061</v>
      </c>
      <c r="J315" s="79"/>
      <c r="K315" s="100">
        <f t="shared" si="17"/>
        <v>178060</v>
      </c>
      <c r="L315" s="79"/>
      <c r="M315" s="100">
        <v>178060</v>
      </c>
      <c r="O315" s="98" t="s">
        <v>1199</v>
      </c>
      <c r="P315" s="99" t="s">
        <v>2001</v>
      </c>
      <c r="Q315" s="100">
        <v>200000</v>
      </c>
      <c r="R315" s="46">
        <f t="shared" si="18"/>
        <v>8897384</v>
      </c>
      <c r="S315" s="100">
        <v>87325</v>
      </c>
      <c r="T315" s="100">
        <v>8810059</v>
      </c>
      <c r="V315" s="98" t="s">
        <v>1220</v>
      </c>
      <c r="W315" s="99" t="s">
        <v>2007</v>
      </c>
      <c r="X315" s="100">
        <v>119800</v>
      </c>
      <c r="Y315" s="100">
        <f t="shared" si="19"/>
        <v>493833</v>
      </c>
      <c r="Z315" s="79"/>
      <c r="AA315" s="100">
        <v>493833</v>
      </c>
    </row>
    <row r="316" spans="1:27" ht="15">
      <c r="A316" s="98" t="s">
        <v>1272</v>
      </c>
      <c r="B316" s="99" t="s">
        <v>2024</v>
      </c>
      <c r="C316" s="100">
        <v>4194</v>
      </c>
      <c r="D316" s="46">
        <f t="shared" si="16"/>
        <v>313059</v>
      </c>
      <c r="E316" s="100">
        <v>212000</v>
      </c>
      <c r="F316" s="100">
        <v>101059</v>
      </c>
      <c r="H316" s="98" t="s">
        <v>1403</v>
      </c>
      <c r="I316" s="99" t="s">
        <v>2062</v>
      </c>
      <c r="J316" s="79"/>
      <c r="K316" s="100">
        <f t="shared" si="17"/>
        <v>54750</v>
      </c>
      <c r="L316" s="79"/>
      <c r="M316" s="100">
        <v>54750</v>
      </c>
      <c r="O316" s="98" t="s">
        <v>1202</v>
      </c>
      <c r="P316" s="99" t="s">
        <v>2002</v>
      </c>
      <c r="Q316" s="100">
        <v>764434</v>
      </c>
      <c r="R316" s="46">
        <f t="shared" si="18"/>
        <v>8547234</v>
      </c>
      <c r="S316" s="100">
        <v>1454575</v>
      </c>
      <c r="T316" s="100">
        <v>7092659</v>
      </c>
      <c r="V316" s="98" t="s">
        <v>1223</v>
      </c>
      <c r="W316" s="99" t="s">
        <v>2008</v>
      </c>
      <c r="X316" s="79"/>
      <c r="Y316" s="100">
        <f t="shared" si="19"/>
        <v>4386743</v>
      </c>
      <c r="Z316" s="79"/>
      <c r="AA316" s="100">
        <v>4386743</v>
      </c>
    </row>
    <row r="317" spans="1:27" ht="15">
      <c r="A317" s="98" t="s">
        <v>1275</v>
      </c>
      <c r="B317" s="99" t="s">
        <v>2025</v>
      </c>
      <c r="C317" s="100">
        <v>679900</v>
      </c>
      <c r="D317" s="46">
        <f t="shared" si="16"/>
        <v>1097485</v>
      </c>
      <c r="E317" s="100">
        <v>191700</v>
      </c>
      <c r="F317" s="100">
        <v>905785</v>
      </c>
      <c r="H317" s="98" t="s">
        <v>1406</v>
      </c>
      <c r="I317" s="99" t="s">
        <v>2063</v>
      </c>
      <c r="J317" s="100">
        <v>32900</v>
      </c>
      <c r="K317" s="100">
        <f t="shared" si="17"/>
        <v>393888</v>
      </c>
      <c r="L317" s="79"/>
      <c r="M317" s="100">
        <v>393888</v>
      </c>
      <c r="O317" s="98" t="s">
        <v>1205</v>
      </c>
      <c r="P317" s="99" t="s">
        <v>2003</v>
      </c>
      <c r="Q317" s="100">
        <v>30001</v>
      </c>
      <c r="R317" s="46">
        <f t="shared" si="18"/>
        <v>7057820</v>
      </c>
      <c r="S317" s="100">
        <v>477456</v>
      </c>
      <c r="T317" s="100">
        <v>6580364</v>
      </c>
      <c r="V317" s="98" t="s">
        <v>1226</v>
      </c>
      <c r="W317" s="99" t="s">
        <v>2009</v>
      </c>
      <c r="X317" s="100">
        <v>8261983</v>
      </c>
      <c r="Y317" s="100">
        <f t="shared" si="19"/>
        <v>94918897</v>
      </c>
      <c r="Z317" s="100">
        <v>567001</v>
      </c>
      <c r="AA317" s="100">
        <v>94351896</v>
      </c>
    </row>
    <row r="318" spans="1:27" ht="15">
      <c r="A318" s="98" t="s">
        <v>1278</v>
      </c>
      <c r="B318" s="99" t="s">
        <v>2273</v>
      </c>
      <c r="C318" s="100">
        <v>119600</v>
      </c>
      <c r="D318" s="46">
        <f t="shared" si="16"/>
        <v>301161</v>
      </c>
      <c r="E318" s="79"/>
      <c r="F318" s="100">
        <v>301161</v>
      </c>
      <c r="H318" s="98" t="s">
        <v>1409</v>
      </c>
      <c r="I318" s="99" t="s">
        <v>2064</v>
      </c>
      <c r="J318" s="79"/>
      <c r="K318" s="100">
        <f t="shared" si="17"/>
        <v>729822</v>
      </c>
      <c r="L318" s="100">
        <v>500000</v>
      </c>
      <c r="M318" s="100">
        <v>229822</v>
      </c>
      <c r="O318" s="98" t="s">
        <v>1208</v>
      </c>
      <c r="P318" s="99" t="s">
        <v>2004</v>
      </c>
      <c r="Q318" s="100">
        <v>1550455</v>
      </c>
      <c r="R318" s="46">
        <f t="shared" si="18"/>
        <v>7642981</v>
      </c>
      <c r="S318" s="100">
        <v>524035</v>
      </c>
      <c r="T318" s="100">
        <v>7118946</v>
      </c>
      <c r="V318" s="98" t="s">
        <v>1230</v>
      </c>
      <c r="W318" s="99" t="s">
        <v>2010</v>
      </c>
      <c r="X318" s="100">
        <v>136503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1281</v>
      </c>
      <c r="B319" s="99" t="s">
        <v>2026</v>
      </c>
      <c r="C319" s="100">
        <v>1698915</v>
      </c>
      <c r="D319" s="46">
        <f t="shared" si="16"/>
        <v>626055</v>
      </c>
      <c r="E319" s="79"/>
      <c r="F319" s="100">
        <v>626055</v>
      </c>
      <c r="H319" s="98" t="s">
        <v>1412</v>
      </c>
      <c r="I319" s="99" t="s">
        <v>2065</v>
      </c>
      <c r="J319" s="79"/>
      <c r="K319" s="100">
        <f t="shared" si="17"/>
        <v>174900</v>
      </c>
      <c r="L319" s="79"/>
      <c r="M319" s="100">
        <v>174900</v>
      </c>
      <c r="O319" s="98" t="s">
        <v>1211</v>
      </c>
      <c r="P319" s="99" t="s">
        <v>2235</v>
      </c>
      <c r="Q319" s="100">
        <v>6210978</v>
      </c>
      <c r="R319" s="46">
        <f t="shared" si="18"/>
        <v>1812860</v>
      </c>
      <c r="S319" s="100">
        <v>226151</v>
      </c>
      <c r="T319" s="100">
        <v>1586709</v>
      </c>
      <c r="V319" s="98" t="s">
        <v>1233</v>
      </c>
      <c r="W319" s="99" t="s">
        <v>2011</v>
      </c>
      <c r="X319" s="79"/>
      <c r="Y319" s="100">
        <f t="shared" si="19"/>
        <v>1027931</v>
      </c>
      <c r="Z319" s="100">
        <v>513501</v>
      </c>
      <c r="AA319" s="100">
        <v>514430</v>
      </c>
    </row>
    <row r="320" spans="1:27" ht="15">
      <c r="A320" s="98" t="s">
        <v>1284</v>
      </c>
      <c r="B320" s="99" t="s">
        <v>2027</v>
      </c>
      <c r="C320" s="100">
        <v>997884</v>
      </c>
      <c r="D320" s="46">
        <f t="shared" si="16"/>
        <v>1741363</v>
      </c>
      <c r="E320" s="100">
        <v>92710</v>
      </c>
      <c r="F320" s="100">
        <v>1648653</v>
      </c>
      <c r="H320" s="98" t="s">
        <v>1418</v>
      </c>
      <c r="I320" s="99" t="s">
        <v>2067</v>
      </c>
      <c r="J320" s="79"/>
      <c r="K320" s="100">
        <f t="shared" si="17"/>
        <v>1470408</v>
      </c>
      <c r="L320" s="79"/>
      <c r="M320" s="100">
        <v>1470408</v>
      </c>
      <c r="O320" s="98" t="s">
        <v>1214</v>
      </c>
      <c r="P320" s="99" t="s">
        <v>2005</v>
      </c>
      <c r="Q320" s="100">
        <v>8768723</v>
      </c>
      <c r="R320" s="46">
        <f t="shared" si="18"/>
        <v>8566146</v>
      </c>
      <c r="S320" s="100">
        <v>844213</v>
      </c>
      <c r="T320" s="100">
        <v>7721933</v>
      </c>
      <c r="V320" s="98" t="s">
        <v>1236</v>
      </c>
      <c r="W320" s="99" t="s">
        <v>2012</v>
      </c>
      <c r="X320" s="79"/>
      <c r="Y320" s="100">
        <f t="shared" si="19"/>
        <v>6363633</v>
      </c>
      <c r="Z320" s="100">
        <v>351001</v>
      </c>
      <c r="AA320" s="100">
        <v>6012632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220442</v>
      </c>
      <c r="E321" s="100">
        <v>79500</v>
      </c>
      <c r="F321" s="100">
        <v>140942</v>
      </c>
      <c r="H321" s="98" t="s">
        <v>1421</v>
      </c>
      <c r="I321" s="99" t="s">
        <v>2068</v>
      </c>
      <c r="J321" s="79"/>
      <c r="K321" s="100">
        <f t="shared" si="17"/>
        <v>690715</v>
      </c>
      <c r="L321" s="79"/>
      <c r="M321" s="100">
        <v>690715</v>
      </c>
      <c r="O321" s="98" t="s">
        <v>1217</v>
      </c>
      <c r="P321" s="99" t="s">
        <v>2006</v>
      </c>
      <c r="Q321" s="100">
        <v>2754400</v>
      </c>
      <c r="R321" s="46">
        <f t="shared" si="18"/>
        <v>1624360</v>
      </c>
      <c r="S321" s="100">
        <v>540201</v>
      </c>
      <c r="T321" s="100">
        <v>1084159</v>
      </c>
      <c r="V321" s="98" t="s">
        <v>1239</v>
      </c>
      <c r="W321" s="99" t="s">
        <v>2013</v>
      </c>
      <c r="X321" s="100">
        <v>519600</v>
      </c>
      <c r="Y321" s="100">
        <f t="shared" si="19"/>
        <v>444360</v>
      </c>
      <c r="Z321" s="79"/>
      <c r="AA321" s="100">
        <v>444360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311017</v>
      </c>
      <c r="E322" s="79"/>
      <c r="F322" s="100">
        <v>311017</v>
      </c>
      <c r="H322" s="98" t="s">
        <v>1427</v>
      </c>
      <c r="I322" s="99" t="s">
        <v>2070</v>
      </c>
      <c r="J322" s="100">
        <v>10654</v>
      </c>
      <c r="K322" s="100">
        <f t="shared" si="17"/>
        <v>347400</v>
      </c>
      <c r="L322" s="100">
        <v>30500</v>
      </c>
      <c r="M322" s="100">
        <v>316900</v>
      </c>
      <c r="O322" s="98" t="s">
        <v>1220</v>
      </c>
      <c r="P322" s="99" t="s">
        <v>2007</v>
      </c>
      <c r="Q322" s="100">
        <v>1697600</v>
      </c>
      <c r="R322" s="46">
        <f t="shared" si="18"/>
        <v>2591973</v>
      </c>
      <c r="S322" s="100">
        <v>199861</v>
      </c>
      <c r="T322" s="100">
        <v>2392112</v>
      </c>
      <c r="V322" s="98" t="s">
        <v>1242</v>
      </c>
      <c r="W322" s="99" t="s">
        <v>2014</v>
      </c>
      <c r="X322" s="100">
        <v>221625</v>
      </c>
      <c r="Y322" s="100">
        <f t="shared" si="19"/>
        <v>18201</v>
      </c>
      <c r="Z322" s="79"/>
      <c r="AA322" s="100">
        <v>18201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537135</v>
      </c>
      <c r="E323" s="100">
        <v>239250</v>
      </c>
      <c r="F323" s="100">
        <v>297885</v>
      </c>
      <c r="H323" s="98" t="s">
        <v>1430</v>
      </c>
      <c r="I323" s="99" t="s">
        <v>2071</v>
      </c>
      <c r="J323" s="100">
        <v>89500</v>
      </c>
      <c r="K323" s="100">
        <f t="shared" si="17"/>
        <v>110506</v>
      </c>
      <c r="L323" s="79"/>
      <c r="M323" s="100">
        <v>110506</v>
      </c>
      <c r="O323" s="98" t="s">
        <v>1223</v>
      </c>
      <c r="P323" s="99" t="s">
        <v>2008</v>
      </c>
      <c r="Q323" s="100">
        <v>237202</v>
      </c>
      <c r="R323" s="46">
        <f t="shared" si="18"/>
        <v>1355579</v>
      </c>
      <c r="S323" s="100">
        <v>178379</v>
      </c>
      <c r="T323" s="100">
        <v>1177200</v>
      </c>
      <c r="V323" s="98" t="s">
        <v>1245</v>
      </c>
      <c r="W323" s="99" t="s">
        <v>2015</v>
      </c>
      <c r="X323" s="100">
        <v>175594</v>
      </c>
      <c r="Y323" s="100">
        <f t="shared" si="19"/>
        <v>764161</v>
      </c>
      <c r="Z323" s="100">
        <v>5000</v>
      </c>
      <c r="AA323" s="100">
        <v>759161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6000</v>
      </c>
      <c r="E324" s="79"/>
      <c r="F324" s="100">
        <v>6000</v>
      </c>
      <c r="H324" s="98" t="s">
        <v>1433</v>
      </c>
      <c r="I324" s="99" t="s">
        <v>2072</v>
      </c>
      <c r="J324" s="79"/>
      <c r="K324" s="100">
        <f t="shared" si="17"/>
        <v>5100</v>
      </c>
      <c r="L324" s="79"/>
      <c r="M324" s="100">
        <v>5100</v>
      </c>
      <c r="O324" s="98" t="s">
        <v>1226</v>
      </c>
      <c r="P324" s="99" t="s">
        <v>2009</v>
      </c>
      <c r="Q324" s="100">
        <v>29745385</v>
      </c>
      <c r="R324" s="46">
        <f t="shared" si="18"/>
        <v>19418674</v>
      </c>
      <c r="S324" s="100">
        <v>2967315</v>
      </c>
      <c r="T324" s="100">
        <v>16451359</v>
      </c>
      <c r="V324" s="98" t="s">
        <v>1248</v>
      </c>
      <c r="W324" s="99" t="s">
        <v>2016</v>
      </c>
      <c r="X324" s="100">
        <v>26600</v>
      </c>
      <c r="Y324" s="100">
        <f t="shared" si="19"/>
        <v>85365</v>
      </c>
      <c r="Z324" s="79"/>
      <c r="AA324" s="100">
        <v>85365</v>
      </c>
    </row>
    <row r="325" spans="1:27" ht="15">
      <c r="A325" s="98" t="s">
        <v>1302</v>
      </c>
      <c r="B325" s="99" t="s">
        <v>2031</v>
      </c>
      <c r="C325" s="100">
        <v>1882125</v>
      </c>
      <c r="D325" s="46">
        <f t="shared" si="16"/>
        <v>1144907</v>
      </c>
      <c r="E325" s="100">
        <v>441500</v>
      </c>
      <c r="F325" s="100">
        <v>703407</v>
      </c>
      <c r="H325" s="98" t="s">
        <v>1436</v>
      </c>
      <c r="I325" s="99" t="s">
        <v>2073</v>
      </c>
      <c r="J325" s="100">
        <v>2739000</v>
      </c>
      <c r="K325" s="100">
        <f t="shared" si="17"/>
        <v>826380</v>
      </c>
      <c r="L325" s="79"/>
      <c r="M325" s="100">
        <v>826380</v>
      </c>
      <c r="O325" s="98" t="s">
        <v>1230</v>
      </c>
      <c r="P325" s="99" t="s">
        <v>2010</v>
      </c>
      <c r="Q325" s="100">
        <v>1201000</v>
      </c>
      <c r="R325" s="46">
        <f t="shared" si="18"/>
        <v>2613255</v>
      </c>
      <c r="S325" s="100">
        <v>1147016</v>
      </c>
      <c r="T325" s="100">
        <v>1466239</v>
      </c>
      <c r="V325" s="98" t="s">
        <v>1251</v>
      </c>
      <c r="W325" s="99" t="s">
        <v>2017</v>
      </c>
      <c r="X325" s="100">
        <v>549570</v>
      </c>
      <c r="Y325" s="100">
        <f t="shared" si="19"/>
        <v>436482</v>
      </c>
      <c r="Z325" s="100">
        <v>40000</v>
      </c>
      <c r="AA325" s="100">
        <v>396482</v>
      </c>
    </row>
    <row r="326" spans="1:27" ht="15">
      <c r="A326" s="98" t="s">
        <v>1305</v>
      </c>
      <c r="B326" s="99" t="s">
        <v>2032</v>
      </c>
      <c r="C326" s="100">
        <v>106700</v>
      </c>
      <c r="D326" s="46">
        <f t="shared" si="16"/>
        <v>1852369</v>
      </c>
      <c r="E326" s="100">
        <v>5800</v>
      </c>
      <c r="F326" s="100">
        <v>1846569</v>
      </c>
      <c r="H326" s="98" t="s">
        <v>1439</v>
      </c>
      <c r="I326" s="99" t="s">
        <v>2074</v>
      </c>
      <c r="J326" s="79"/>
      <c r="K326" s="100">
        <f t="shared" si="17"/>
        <v>13791</v>
      </c>
      <c r="L326" s="79"/>
      <c r="M326" s="100">
        <v>13791</v>
      </c>
      <c r="O326" s="98" t="s">
        <v>1233</v>
      </c>
      <c r="P326" s="99" t="s">
        <v>2011</v>
      </c>
      <c r="Q326" s="79"/>
      <c r="R326" s="46">
        <f t="shared" si="18"/>
        <v>328361</v>
      </c>
      <c r="S326" s="100">
        <v>66001</v>
      </c>
      <c r="T326" s="100">
        <v>262360</v>
      </c>
      <c r="V326" s="98" t="s">
        <v>1254</v>
      </c>
      <c r="W326" s="99" t="s">
        <v>2018</v>
      </c>
      <c r="X326" s="100">
        <v>21751</v>
      </c>
      <c r="Y326" s="100">
        <f t="shared" si="19"/>
        <v>276919</v>
      </c>
      <c r="Z326" s="79"/>
      <c r="AA326" s="100">
        <v>276919</v>
      </c>
    </row>
    <row r="327" spans="1:27" ht="15">
      <c r="A327" s="98" t="s">
        <v>1308</v>
      </c>
      <c r="B327" s="99" t="s">
        <v>2328</v>
      </c>
      <c r="C327" s="100">
        <v>712000</v>
      </c>
      <c r="D327" s="46">
        <f aca="true" t="shared" si="20" ref="D327:D390">E327+F327</f>
        <v>380651</v>
      </c>
      <c r="E327" s="79"/>
      <c r="F327" s="100">
        <v>380651</v>
      </c>
      <c r="H327" s="98" t="s">
        <v>1442</v>
      </c>
      <c r="I327" s="99" t="s">
        <v>2075</v>
      </c>
      <c r="J327" s="79"/>
      <c r="K327" s="100">
        <f aca="true" t="shared" si="21" ref="K327:K390">L327+M327</f>
        <v>14825</v>
      </c>
      <c r="L327" s="79"/>
      <c r="M327" s="100">
        <v>14825</v>
      </c>
      <c r="O327" s="98" t="s">
        <v>1236</v>
      </c>
      <c r="P327" s="99" t="s">
        <v>2012</v>
      </c>
      <c r="Q327" s="100">
        <v>4951041</v>
      </c>
      <c r="R327" s="46">
        <f aca="true" t="shared" si="22" ref="R327:R390">S327+T327</f>
        <v>4352285</v>
      </c>
      <c r="S327" s="100">
        <v>336601</v>
      </c>
      <c r="T327" s="100">
        <v>4015684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1311</v>
      </c>
      <c r="B328" s="99" t="s">
        <v>2033</v>
      </c>
      <c r="C328" s="100">
        <v>106175</v>
      </c>
      <c r="D328" s="46">
        <f t="shared" si="20"/>
        <v>1337203</v>
      </c>
      <c r="E328" s="100">
        <v>8510</v>
      </c>
      <c r="F328" s="100">
        <v>1328693</v>
      </c>
      <c r="H328" s="98" t="s">
        <v>1445</v>
      </c>
      <c r="I328" s="99" t="s">
        <v>2076</v>
      </c>
      <c r="J328" s="79"/>
      <c r="K328" s="100">
        <f t="shared" si="21"/>
        <v>6500</v>
      </c>
      <c r="L328" s="79"/>
      <c r="M328" s="100">
        <v>6500</v>
      </c>
      <c r="O328" s="98" t="s">
        <v>1239</v>
      </c>
      <c r="P328" s="99" t="s">
        <v>2013</v>
      </c>
      <c r="Q328" s="100">
        <v>571551</v>
      </c>
      <c r="R328" s="46">
        <f t="shared" si="22"/>
        <v>2310791</v>
      </c>
      <c r="S328" s="100">
        <v>626300</v>
      </c>
      <c r="T328" s="100">
        <v>1684491</v>
      </c>
      <c r="V328" s="98" t="s">
        <v>1260</v>
      </c>
      <c r="W328" s="99" t="s">
        <v>2020</v>
      </c>
      <c r="X328" s="79"/>
      <c r="Y328" s="100">
        <f t="shared" si="23"/>
        <v>3641577</v>
      </c>
      <c r="Z328" s="79"/>
      <c r="AA328" s="100">
        <v>3641577</v>
      </c>
    </row>
    <row r="329" spans="1:27" ht="15">
      <c r="A329" s="98" t="s">
        <v>1314</v>
      </c>
      <c r="B329" s="99" t="s">
        <v>2034</v>
      </c>
      <c r="C329" s="100">
        <v>170000</v>
      </c>
      <c r="D329" s="46">
        <f t="shared" si="20"/>
        <v>222125</v>
      </c>
      <c r="E329" s="79"/>
      <c r="F329" s="100">
        <v>222125</v>
      </c>
      <c r="H329" s="98" t="s">
        <v>1448</v>
      </c>
      <c r="I329" s="99" t="s">
        <v>2077</v>
      </c>
      <c r="J329" s="100">
        <v>3359960</v>
      </c>
      <c r="K329" s="100">
        <f t="shared" si="21"/>
        <v>585395</v>
      </c>
      <c r="L329" s="79"/>
      <c r="M329" s="100">
        <v>585395</v>
      </c>
      <c r="O329" s="98" t="s">
        <v>1242</v>
      </c>
      <c r="P329" s="99" t="s">
        <v>2014</v>
      </c>
      <c r="Q329" s="100">
        <v>5461502</v>
      </c>
      <c r="R329" s="46">
        <f t="shared" si="22"/>
        <v>1554387</v>
      </c>
      <c r="S329" s="100">
        <v>134350</v>
      </c>
      <c r="T329" s="100">
        <v>1420037</v>
      </c>
      <c r="V329" s="98" t="s">
        <v>1263</v>
      </c>
      <c r="W329" s="99" t="s">
        <v>2021</v>
      </c>
      <c r="X329" s="100">
        <v>9700</v>
      </c>
      <c r="Y329" s="100">
        <f t="shared" si="23"/>
        <v>130982</v>
      </c>
      <c r="Z329" s="79"/>
      <c r="AA329" s="100">
        <v>130982</v>
      </c>
    </row>
    <row r="330" spans="1:27" ht="15">
      <c r="A330" s="98" t="s">
        <v>1317</v>
      </c>
      <c r="B330" s="99" t="s">
        <v>2035</v>
      </c>
      <c r="C330" s="100">
        <v>937361</v>
      </c>
      <c r="D330" s="46">
        <f t="shared" si="20"/>
        <v>692029</v>
      </c>
      <c r="E330" s="100">
        <v>151300</v>
      </c>
      <c r="F330" s="100">
        <v>540729</v>
      </c>
      <c r="H330" s="98" t="s">
        <v>1451</v>
      </c>
      <c r="I330" s="99" t="s">
        <v>2078</v>
      </c>
      <c r="J330" s="100">
        <v>400000</v>
      </c>
      <c r="K330" s="100">
        <f t="shared" si="21"/>
        <v>2901801</v>
      </c>
      <c r="L330" s="79"/>
      <c r="M330" s="100">
        <v>2901801</v>
      </c>
      <c r="O330" s="98" t="s">
        <v>1245</v>
      </c>
      <c r="P330" s="99" t="s">
        <v>2015</v>
      </c>
      <c r="Q330" s="100">
        <v>2061956</v>
      </c>
      <c r="R330" s="46">
        <f t="shared" si="22"/>
        <v>3048381</v>
      </c>
      <c r="S330" s="100">
        <v>834492</v>
      </c>
      <c r="T330" s="100">
        <v>2213889</v>
      </c>
      <c r="V330" s="98" t="s">
        <v>1266</v>
      </c>
      <c r="W330" s="99" t="s">
        <v>2022</v>
      </c>
      <c r="X330" s="100">
        <v>2000000</v>
      </c>
      <c r="Y330" s="100">
        <f t="shared" si="23"/>
        <v>23645</v>
      </c>
      <c r="Z330" s="79"/>
      <c r="AA330" s="100">
        <v>23645</v>
      </c>
    </row>
    <row r="331" spans="1:27" ht="15">
      <c r="A331" s="98" t="s">
        <v>1320</v>
      </c>
      <c r="B331" s="99" t="s">
        <v>2036</v>
      </c>
      <c r="C331" s="100">
        <v>4108005</v>
      </c>
      <c r="D331" s="46">
        <f t="shared" si="20"/>
        <v>3844272</v>
      </c>
      <c r="E331" s="100">
        <v>1119201</v>
      </c>
      <c r="F331" s="100">
        <v>2725071</v>
      </c>
      <c r="H331" s="98" t="s">
        <v>1454</v>
      </c>
      <c r="I331" s="99" t="s">
        <v>2079</v>
      </c>
      <c r="J331" s="79"/>
      <c r="K331" s="100">
        <f t="shared" si="21"/>
        <v>100</v>
      </c>
      <c r="L331" s="79"/>
      <c r="M331" s="100">
        <v>100</v>
      </c>
      <c r="O331" s="98" t="s">
        <v>1248</v>
      </c>
      <c r="P331" s="99" t="s">
        <v>2016</v>
      </c>
      <c r="Q331" s="100">
        <v>1470400</v>
      </c>
      <c r="R331" s="46">
        <f t="shared" si="22"/>
        <v>2372906</v>
      </c>
      <c r="S331" s="100">
        <v>172700</v>
      </c>
      <c r="T331" s="100">
        <v>2200206</v>
      </c>
      <c r="V331" s="98" t="s">
        <v>1269</v>
      </c>
      <c r="W331" s="99" t="s">
        <v>2023</v>
      </c>
      <c r="X331" s="79"/>
      <c r="Y331" s="100">
        <f t="shared" si="23"/>
        <v>1166690</v>
      </c>
      <c r="Z331" s="100">
        <v>266875</v>
      </c>
      <c r="AA331" s="100">
        <v>899815</v>
      </c>
    </row>
    <row r="332" spans="1:27" ht="15">
      <c r="A332" s="98" t="s">
        <v>1323</v>
      </c>
      <c r="B332" s="99" t="s">
        <v>2037</v>
      </c>
      <c r="C332" s="100">
        <v>275000</v>
      </c>
      <c r="D332" s="46">
        <f t="shared" si="20"/>
        <v>504444</v>
      </c>
      <c r="E332" s="100">
        <v>500</v>
      </c>
      <c r="F332" s="100">
        <v>503944</v>
      </c>
      <c r="H332" s="98" t="s">
        <v>1457</v>
      </c>
      <c r="I332" s="99" t="s">
        <v>2080</v>
      </c>
      <c r="J332" s="100">
        <v>95000</v>
      </c>
      <c r="K332" s="100">
        <f t="shared" si="21"/>
        <v>3212369</v>
      </c>
      <c r="L332" s="79"/>
      <c r="M332" s="100">
        <v>3212369</v>
      </c>
      <c r="O332" s="98" t="s">
        <v>1251</v>
      </c>
      <c r="P332" s="99" t="s">
        <v>2017</v>
      </c>
      <c r="Q332" s="100">
        <v>1107250</v>
      </c>
      <c r="R332" s="46">
        <f t="shared" si="22"/>
        <v>2025171</v>
      </c>
      <c r="S332" s="100">
        <v>634700</v>
      </c>
      <c r="T332" s="100">
        <v>1390471</v>
      </c>
      <c r="V332" s="98" t="s">
        <v>1272</v>
      </c>
      <c r="W332" s="99" t="s">
        <v>2024</v>
      </c>
      <c r="X332" s="100">
        <v>179950</v>
      </c>
      <c r="Y332" s="100">
        <f t="shared" si="23"/>
        <v>3388493</v>
      </c>
      <c r="Z332" s="79"/>
      <c r="AA332" s="100">
        <v>3388493</v>
      </c>
    </row>
    <row r="333" spans="1:27" ht="15">
      <c r="A333" s="98" t="s">
        <v>1329</v>
      </c>
      <c r="B333" s="99" t="s">
        <v>2038</v>
      </c>
      <c r="C333" s="79"/>
      <c r="D333" s="46">
        <f t="shared" si="20"/>
        <v>934006</v>
      </c>
      <c r="E333" s="79"/>
      <c r="F333" s="100">
        <v>934006</v>
      </c>
      <c r="H333" s="98" t="s">
        <v>1463</v>
      </c>
      <c r="I333" s="99" t="s">
        <v>2081</v>
      </c>
      <c r="J333" s="79"/>
      <c r="K333" s="100">
        <f t="shared" si="21"/>
        <v>344705</v>
      </c>
      <c r="L333" s="79"/>
      <c r="M333" s="100">
        <v>344705</v>
      </c>
      <c r="O333" s="98" t="s">
        <v>1254</v>
      </c>
      <c r="P333" s="99" t="s">
        <v>2018</v>
      </c>
      <c r="Q333" s="100">
        <v>3392698</v>
      </c>
      <c r="R333" s="46">
        <f t="shared" si="22"/>
        <v>4766914</v>
      </c>
      <c r="S333" s="100">
        <v>118003</v>
      </c>
      <c r="T333" s="100">
        <v>4648911</v>
      </c>
      <c r="V333" s="98" t="s">
        <v>1275</v>
      </c>
      <c r="W333" s="99" t="s">
        <v>2025</v>
      </c>
      <c r="X333" s="100">
        <v>2650650</v>
      </c>
      <c r="Y333" s="100">
        <f t="shared" si="23"/>
        <v>16803192</v>
      </c>
      <c r="Z333" s="79"/>
      <c r="AA333" s="100">
        <v>16803192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153095</v>
      </c>
      <c r="E334" s="100">
        <v>15000</v>
      </c>
      <c r="F334" s="100">
        <v>138095</v>
      </c>
      <c r="H334" s="98" t="s">
        <v>1466</v>
      </c>
      <c r="I334" s="99" t="s">
        <v>2082</v>
      </c>
      <c r="J334" s="100">
        <v>960000</v>
      </c>
      <c r="K334" s="100">
        <f t="shared" si="21"/>
        <v>507819</v>
      </c>
      <c r="L334" s="79"/>
      <c r="M334" s="100">
        <v>507819</v>
      </c>
      <c r="O334" s="98" t="s">
        <v>1257</v>
      </c>
      <c r="P334" s="99" t="s">
        <v>2019</v>
      </c>
      <c r="Q334" s="100">
        <v>10009590</v>
      </c>
      <c r="R334" s="46">
        <f t="shared" si="22"/>
        <v>3944430</v>
      </c>
      <c r="S334" s="100">
        <v>910297</v>
      </c>
      <c r="T334" s="100">
        <v>3034133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327078</v>
      </c>
      <c r="E335" s="79"/>
      <c r="F335" s="100">
        <v>327078</v>
      </c>
      <c r="H335" s="98" t="s">
        <v>1469</v>
      </c>
      <c r="I335" s="99" t="s">
        <v>2083</v>
      </c>
      <c r="J335" s="79"/>
      <c r="K335" s="100">
        <f t="shared" si="21"/>
        <v>103318</v>
      </c>
      <c r="L335" s="79"/>
      <c r="M335" s="100">
        <v>103318</v>
      </c>
      <c r="O335" s="98" t="s">
        <v>1260</v>
      </c>
      <c r="P335" s="99" t="s">
        <v>2020</v>
      </c>
      <c r="Q335" s="100">
        <v>625000</v>
      </c>
      <c r="R335" s="46">
        <f t="shared" si="22"/>
        <v>1599990</v>
      </c>
      <c r="S335" s="100">
        <v>84950</v>
      </c>
      <c r="T335" s="100">
        <v>1515040</v>
      </c>
      <c r="V335" s="98" t="s">
        <v>1281</v>
      </c>
      <c r="W335" s="99" t="s">
        <v>2026</v>
      </c>
      <c r="X335" s="100">
        <v>113070</v>
      </c>
      <c r="Y335" s="100">
        <f t="shared" si="23"/>
        <v>53476971</v>
      </c>
      <c r="Z335" s="100">
        <v>70900</v>
      </c>
      <c r="AA335" s="100">
        <v>53406071</v>
      </c>
    </row>
    <row r="336" spans="1:27" ht="15">
      <c r="A336" s="98" t="s">
        <v>1338</v>
      </c>
      <c r="B336" s="99" t="s">
        <v>2041</v>
      </c>
      <c r="C336" s="100">
        <v>730700</v>
      </c>
      <c r="D336" s="46">
        <f t="shared" si="20"/>
        <v>1234589</v>
      </c>
      <c r="E336" s="100">
        <v>374125</v>
      </c>
      <c r="F336" s="100">
        <v>860464</v>
      </c>
      <c r="H336" s="98" t="s">
        <v>1472</v>
      </c>
      <c r="I336" s="99" t="s">
        <v>1119</v>
      </c>
      <c r="J336" s="100">
        <v>34001</v>
      </c>
      <c r="K336" s="100">
        <f t="shared" si="21"/>
        <v>907364</v>
      </c>
      <c r="L336" s="79"/>
      <c r="M336" s="100">
        <v>907364</v>
      </c>
      <c r="O336" s="98" t="s">
        <v>1263</v>
      </c>
      <c r="P336" s="99" t="s">
        <v>2021</v>
      </c>
      <c r="Q336" s="79"/>
      <c r="R336" s="46">
        <f t="shared" si="22"/>
        <v>271590</v>
      </c>
      <c r="S336" s="79"/>
      <c r="T336" s="100">
        <v>271590</v>
      </c>
      <c r="V336" s="98" t="s">
        <v>1284</v>
      </c>
      <c r="W336" s="99" t="s">
        <v>2027</v>
      </c>
      <c r="X336" s="100">
        <v>6658584</v>
      </c>
      <c r="Y336" s="100">
        <f t="shared" si="23"/>
        <v>11411648</v>
      </c>
      <c r="Z336" s="100">
        <v>3500001</v>
      </c>
      <c r="AA336" s="100">
        <v>7911647</v>
      </c>
    </row>
    <row r="337" spans="1:27" ht="15">
      <c r="A337" s="98" t="s">
        <v>1341</v>
      </c>
      <c r="B337" s="99" t="s">
        <v>2042</v>
      </c>
      <c r="C337" s="79"/>
      <c r="D337" s="46">
        <f t="shared" si="20"/>
        <v>111966</v>
      </c>
      <c r="E337" s="100">
        <v>3800</v>
      </c>
      <c r="F337" s="100">
        <v>108166</v>
      </c>
      <c r="H337" s="98" t="s">
        <v>1475</v>
      </c>
      <c r="I337" s="99" t="s">
        <v>2084</v>
      </c>
      <c r="J337" s="79"/>
      <c r="K337" s="100">
        <f t="shared" si="21"/>
        <v>18196</v>
      </c>
      <c r="L337" s="79"/>
      <c r="M337" s="100">
        <v>18196</v>
      </c>
      <c r="O337" s="98" t="s">
        <v>1266</v>
      </c>
      <c r="P337" s="99" t="s">
        <v>2022</v>
      </c>
      <c r="Q337" s="100">
        <v>6117750</v>
      </c>
      <c r="R337" s="46">
        <f t="shared" si="22"/>
        <v>5442787</v>
      </c>
      <c r="S337" s="100">
        <v>2882950</v>
      </c>
      <c r="T337" s="100">
        <v>2559837</v>
      </c>
      <c r="V337" s="98" t="s">
        <v>1290</v>
      </c>
      <c r="W337" s="99" t="s">
        <v>2028</v>
      </c>
      <c r="X337" s="100">
        <v>575000</v>
      </c>
      <c r="Y337" s="100">
        <f t="shared" si="23"/>
        <v>258590</v>
      </c>
      <c r="Z337" s="79"/>
      <c r="AA337" s="100">
        <v>258590</v>
      </c>
    </row>
    <row r="338" spans="1:27" ht="15">
      <c r="A338" s="98" t="s">
        <v>1344</v>
      </c>
      <c r="B338" s="99" t="s">
        <v>2043</v>
      </c>
      <c r="C338" s="79"/>
      <c r="D338" s="46">
        <f t="shared" si="20"/>
        <v>760971</v>
      </c>
      <c r="E338" s="100">
        <v>6800</v>
      </c>
      <c r="F338" s="100">
        <v>754171</v>
      </c>
      <c r="H338" s="98" t="s">
        <v>1478</v>
      </c>
      <c r="I338" s="99" t="s">
        <v>2085</v>
      </c>
      <c r="J338" s="100">
        <v>2400</v>
      </c>
      <c r="K338" s="100">
        <f t="shared" si="21"/>
        <v>946008</v>
      </c>
      <c r="L338" s="79"/>
      <c r="M338" s="100">
        <v>946008</v>
      </c>
      <c r="O338" s="98" t="s">
        <v>1269</v>
      </c>
      <c r="P338" s="99" t="s">
        <v>2023</v>
      </c>
      <c r="Q338" s="100">
        <v>616467</v>
      </c>
      <c r="R338" s="46">
        <f t="shared" si="22"/>
        <v>556685</v>
      </c>
      <c r="S338" s="100">
        <v>199930</v>
      </c>
      <c r="T338" s="100">
        <v>356755</v>
      </c>
      <c r="V338" s="98" t="s">
        <v>1293</v>
      </c>
      <c r="W338" s="99" t="s">
        <v>2029</v>
      </c>
      <c r="X338" s="100">
        <v>21900</v>
      </c>
      <c r="Y338" s="100">
        <f t="shared" si="23"/>
        <v>433796</v>
      </c>
      <c r="Z338" s="79"/>
      <c r="AA338" s="100">
        <v>433796</v>
      </c>
    </row>
    <row r="339" spans="1:27" ht="15">
      <c r="A339" s="98" t="s">
        <v>1347</v>
      </c>
      <c r="B339" s="99" t="s">
        <v>2044</v>
      </c>
      <c r="C339" s="100">
        <v>35000</v>
      </c>
      <c r="D339" s="46">
        <f t="shared" si="20"/>
        <v>238556</v>
      </c>
      <c r="E339" s="79"/>
      <c r="F339" s="100">
        <v>238556</v>
      </c>
      <c r="H339" s="98" t="s">
        <v>1481</v>
      </c>
      <c r="I339" s="99" t="s">
        <v>2086</v>
      </c>
      <c r="J339" s="100">
        <v>424900</v>
      </c>
      <c r="K339" s="100">
        <f t="shared" si="21"/>
        <v>292342</v>
      </c>
      <c r="L339" s="79"/>
      <c r="M339" s="100">
        <v>292342</v>
      </c>
      <c r="O339" s="98" t="s">
        <v>1272</v>
      </c>
      <c r="P339" s="99" t="s">
        <v>2024</v>
      </c>
      <c r="Q339" s="100">
        <v>16694</v>
      </c>
      <c r="R339" s="46">
        <f t="shared" si="22"/>
        <v>1109717</v>
      </c>
      <c r="S339" s="100">
        <v>212000</v>
      </c>
      <c r="T339" s="100">
        <v>897717</v>
      </c>
      <c r="V339" s="98" t="s">
        <v>1296</v>
      </c>
      <c r="W339" s="99" t="s">
        <v>2030</v>
      </c>
      <c r="X339" s="100">
        <v>257500</v>
      </c>
      <c r="Y339" s="100">
        <f t="shared" si="23"/>
        <v>426242</v>
      </c>
      <c r="Z339" s="79"/>
      <c r="AA339" s="100">
        <v>426242</v>
      </c>
    </row>
    <row r="340" spans="1:27" ht="15">
      <c r="A340" s="98" t="s">
        <v>1350</v>
      </c>
      <c r="B340" s="99" t="s">
        <v>2045</v>
      </c>
      <c r="C340" s="79"/>
      <c r="D340" s="46">
        <f t="shared" si="20"/>
        <v>1200</v>
      </c>
      <c r="E340" s="79"/>
      <c r="F340" s="100">
        <v>1200</v>
      </c>
      <c r="H340" s="98" t="s">
        <v>1484</v>
      </c>
      <c r="I340" s="99" t="s">
        <v>2087</v>
      </c>
      <c r="J340" s="79"/>
      <c r="K340" s="100">
        <f t="shared" si="21"/>
        <v>194500</v>
      </c>
      <c r="L340" s="79"/>
      <c r="M340" s="100">
        <v>194500</v>
      </c>
      <c r="O340" s="98" t="s">
        <v>1275</v>
      </c>
      <c r="P340" s="99" t="s">
        <v>2025</v>
      </c>
      <c r="Q340" s="100">
        <v>5597750</v>
      </c>
      <c r="R340" s="46">
        <f t="shared" si="22"/>
        <v>10549990</v>
      </c>
      <c r="S340" s="100">
        <v>881479</v>
      </c>
      <c r="T340" s="100">
        <v>9668511</v>
      </c>
      <c r="V340" s="98" t="s">
        <v>1302</v>
      </c>
      <c r="W340" s="99" t="s">
        <v>2031</v>
      </c>
      <c r="X340" s="100">
        <v>134300</v>
      </c>
      <c r="Y340" s="100">
        <f t="shared" si="23"/>
        <v>2796074</v>
      </c>
      <c r="Z340" s="100">
        <v>3740</v>
      </c>
      <c r="AA340" s="100">
        <v>2792334</v>
      </c>
    </row>
    <row r="341" spans="1:27" ht="15">
      <c r="A341" s="98" t="s">
        <v>1353</v>
      </c>
      <c r="B341" s="99" t="s">
        <v>2046</v>
      </c>
      <c r="C341" s="100">
        <v>1975000</v>
      </c>
      <c r="D341" s="46">
        <f t="shared" si="20"/>
        <v>1043297</v>
      </c>
      <c r="E341" s="100">
        <v>445000</v>
      </c>
      <c r="F341" s="100">
        <v>598297</v>
      </c>
      <c r="H341" s="98" t="s">
        <v>1487</v>
      </c>
      <c r="I341" s="99" t="s">
        <v>2088</v>
      </c>
      <c r="J341" s="100">
        <v>135000</v>
      </c>
      <c r="K341" s="100">
        <f t="shared" si="21"/>
        <v>54725</v>
      </c>
      <c r="L341" s="79"/>
      <c r="M341" s="100">
        <v>54725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3932309</v>
      </c>
      <c r="Z341" s="100">
        <v>465000</v>
      </c>
      <c r="AA341" s="100">
        <v>3467309</v>
      </c>
    </row>
    <row r="342" spans="1:27" ht="15">
      <c r="A342" s="98" t="s">
        <v>1356</v>
      </c>
      <c r="B342" s="99" t="s">
        <v>2260</v>
      </c>
      <c r="C342" s="79"/>
      <c r="D342" s="46">
        <f t="shared" si="20"/>
        <v>200520</v>
      </c>
      <c r="E342" s="100">
        <v>137500</v>
      </c>
      <c r="F342" s="100">
        <v>63020</v>
      </c>
      <c r="H342" s="98" t="s">
        <v>1490</v>
      </c>
      <c r="I342" s="99" t="s">
        <v>2089</v>
      </c>
      <c r="J342" s="100">
        <v>681950</v>
      </c>
      <c r="K342" s="100">
        <f t="shared" si="21"/>
        <v>404425</v>
      </c>
      <c r="L342" s="79"/>
      <c r="M342" s="100">
        <v>404425</v>
      </c>
      <c r="O342" s="98" t="s">
        <v>1281</v>
      </c>
      <c r="P342" s="99" t="s">
        <v>2026</v>
      </c>
      <c r="Q342" s="100">
        <v>11156500</v>
      </c>
      <c r="R342" s="46">
        <f t="shared" si="22"/>
        <v>6099133</v>
      </c>
      <c r="S342" s="100">
        <v>1102009</v>
      </c>
      <c r="T342" s="100">
        <v>4997124</v>
      </c>
      <c r="V342" s="98" t="s">
        <v>1308</v>
      </c>
      <c r="W342" s="99" t="s">
        <v>2328</v>
      </c>
      <c r="X342" s="100">
        <v>12000</v>
      </c>
      <c r="Y342" s="100">
        <f t="shared" si="23"/>
        <v>874764</v>
      </c>
      <c r="Z342" s="100">
        <v>146400</v>
      </c>
      <c r="AA342" s="100">
        <v>728364</v>
      </c>
    </row>
    <row r="343" spans="1:27" ht="15">
      <c r="A343" s="98" t="s">
        <v>1359</v>
      </c>
      <c r="B343" s="99" t="s">
        <v>2047</v>
      </c>
      <c r="C343" s="100">
        <v>3669950</v>
      </c>
      <c r="D343" s="46">
        <f t="shared" si="20"/>
        <v>67360</v>
      </c>
      <c r="E343" s="100">
        <v>150</v>
      </c>
      <c r="F343" s="100">
        <v>67210</v>
      </c>
      <c r="H343" s="98" t="s">
        <v>1493</v>
      </c>
      <c r="I343" s="99" t="s">
        <v>2090</v>
      </c>
      <c r="J343" s="79"/>
      <c r="K343" s="100">
        <f t="shared" si="21"/>
        <v>1720813</v>
      </c>
      <c r="L343" s="79"/>
      <c r="M343" s="100">
        <v>1720813</v>
      </c>
      <c r="O343" s="98" t="s">
        <v>1284</v>
      </c>
      <c r="P343" s="99" t="s">
        <v>2027</v>
      </c>
      <c r="Q343" s="100">
        <v>6884650</v>
      </c>
      <c r="R343" s="46">
        <f t="shared" si="22"/>
        <v>11898257</v>
      </c>
      <c r="S343" s="100">
        <v>1580902</v>
      </c>
      <c r="T343" s="100">
        <v>10317355</v>
      </c>
      <c r="V343" s="98" t="s">
        <v>1311</v>
      </c>
      <c r="W343" s="99" t="s">
        <v>2033</v>
      </c>
      <c r="X343" s="100">
        <v>2536623</v>
      </c>
      <c r="Y343" s="100">
        <f t="shared" si="23"/>
        <v>6943271</v>
      </c>
      <c r="Z343" s="100">
        <v>60340</v>
      </c>
      <c r="AA343" s="100">
        <v>6882931</v>
      </c>
    </row>
    <row r="344" spans="1:27" ht="15">
      <c r="A344" s="98" t="s">
        <v>1362</v>
      </c>
      <c r="B344" s="99" t="s">
        <v>2048</v>
      </c>
      <c r="C344" s="100">
        <v>500</v>
      </c>
      <c r="D344" s="46">
        <f t="shared" si="20"/>
        <v>312186</v>
      </c>
      <c r="E344" s="100">
        <v>202000</v>
      </c>
      <c r="F344" s="100">
        <v>110186</v>
      </c>
      <c r="H344" s="98" t="s">
        <v>1501</v>
      </c>
      <c r="I344" s="99" t="s">
        <v>2091</v>
      </c>
      <c r="J344" s="79"/>
      <c r="K344" s="100">
        <f t="shared" si="21"/>
        <v>446270</v>
      </c>
      <c r="L344" s="79"/>
      <c r="M344" s="100">
        <v>446270</v>
      </c>
      <c r="O344" s="98" t="s">
        <v>1287</v>
      </c>
      <c r="P344" s="99" t="s">
        <v>2266</v>
      </c>
      <c r="Q344" s="100">
        <v>22800</v>
      </c>
      <c r="R344" s="46">
        <f t="shared" si="22"/>
        <v>495282</v>
      </c>
      <c r="S344" s="100">
        <v>11000</v>
      </c>
      <c r="T344" s="100">
        <v>484282</v>
      </c>
      <c r="V344" s="98" t="s">
        <v>1314</v>
      </c>
      <c r="W344" s="99" t="s">
        <v>2034</v>
      </c>
      <c r="X344" s="100">
        <v>14500</v>
      </c>
      <c r="Y344" s="100">
        <f t="shared" si="23"/>
        <v>2144228</v>
      </c>
      <c r="Z344" s="100">
        <v>1800</v>
      </c>
      <c r="AA344" s="100">
        <v>2142428</v>
      </c>
    </row>
    <row r="345" spans="1:27" ht="15">
      <c r="A345" s="98" t="s">
        <v>1365</v>
      </c>
      <c r="B345" s="99" t="s">
        <v>2049</v>
      </c>
      <c r="C345" s="79"/>
      <c r="D345" s="46">
        <f t="shared" si="20"/>
        <v>31110</v>
      </c>
      <c r="E345" s="79"/>
      <c r="F345" s="100">
        <v>31110</v>
      </c>
      <c r="H345" s="98" t="s">
        <v>1505</v>
      </c>
      <c r="I345" s="99" t="s">
        <v>2092</v>
      </c>
      <c r="J345" s="79"/>
      <c r="K345" s="100">
        <f t="shared" si="21"/>
        <v>10750</v>
      </c>
      <c r="L345" s="79"/>
      <c r="M345" s="100">
        <v>10750</v>
      </c>
      <c r="O345" s="98" t="s">
        <v>1290</v>
      </c>
      <c r="P345" s="99" t="s">
        <v>2028</v>
      </c>
      <c r="Q345" s="100">
        <v>522800</v>
      </c>
      <c r="R345" s="46">
        <f t="shared" si="22"/>
        <v>2807759</v>
      </c>
      <c r="S345" s="100">
        <v>1511076</v>
      </c>
      <c r="T345" s="100">
        <v>1296683</v>
      </c>
      <c r="V345" s="98" t="s">
        <v>1317</v>
      </c>
      <c r="W345" s="99" t="s">
        <v>2035</v>
      </c>
      <c r="X345" s="100">
        <v>741703</v>
      </c>
      <c r="Y345" s="100">
        <f t="shared" si="23"/>
        <v>1790119</v>
      </c>
      <c r="Z345" s="100">
        <v>26672</v>
      </c>
      <c r="AA345" s="100">
        <v>1763447</v>
      </c>
    </row>
    <row r="346" spans="1:27" ht="15">
      <c r="A346" s="98" t="s">
        <v>1368</v>
      </c>
      <c r="B346" s="99" t="s">
        <v>2050</v>
      </c>
      <c r="C346" s="100">
        <v>73751</v>
      </c>
      <c r="D346" s="46">
        <f t="shared" si="20"/>
        <v>46687</v>
      </c>
      <c r="E346" s="79"/>
      <c r="F346" s="100">
        <v>46687</v>
      </c>
      <c r="H346" s="98" t="s">
        <v>1511</v>
      </c>
      <c r="I346" s="99" t="s">
        <v>2094</v>
      </c>
      <c r="J346" s="79"/>
      <c r="K346" s="100">
        <f t="shared" si="21"/>
        <v>17875</v>
      </c>
      <c r="L346" s="79"/>
      <c r="M346" s="100">
        <v>17875</v>
      </c>
      <c r="O346" s="98" t="s">
        <v>1293</v>
      </c>
      <c r="P346" s="99" t="s">
        <v>2029</v>
      </c>
      <c r="Q346" s="100">
        <v>202840</v>
      </c>
      <c r="R346" s="46">
        <f t="shared" si="22"/>
        <v>2869532</v>
      </c>
      <c r="S346" s="100">
        <v>40500</v>
      </c>
      <c r="T346" s="100">
        <v>2829032</v>
      </c>
      <c r="V346" s="98" t="s">
        <v>1320</v>
      </c>
      <c r="W346" s="99" t="s">
        <v>2036</v>
      </c>
      <c r="X346" s="79"/>
      <c r="Y346" s="100">
        <f t="shared" si="23"/>
        <v>8109275</v>
      </c>
      <c r="Z346" s="79"/>
      <c r="AA346" s="100">
        <v>8109275</v>
      </c>
    </row>
    <row r="347" spans="1:27" ht="15">
      <c r="A347" s="98" t="s">
        <v>1370</v>
      </c>
      <c r="B347" s="99" t="s">
        <v>2051</v>
      </c>
      <c r="C347" s="100">
        <v>1487300</v>
      </c>
      <c r="D347" s="46">
        <f t="shared" si="20"/>
        <v>1810775</v>
      </c>
      <c r="E347" s="100">
        <v>32200</v>
      </c>
      <c r="F347" s="100">
        <v>1778575</v>
      </c>
      <c r="H347" s="98" t="s">
        <v>1514</v>
      </c>
      <c r="I347" s="99" t="s">
        <v>2095</v>
      </c>
      <c r="J347" s="79"/>
      <c r="K347" s="100">
        <f t="shared" si="21"/>
        <v>11425</v>
      </c>
      <c r="L347" s="100">
        <v>5075</v>
      </c>
      <c r="M347" s="100">
        <v>6350</v>
      </c>
      <c r="O347" s="98" t="s">
        <v>1296</v>
      </c>
      <c r="P347" s="99" t="s">
        <v>2030</v>
      </c>
      <c r="Q347" s="100">
        <v>1826000</v>
      </c>
      <c r="R347" s="46">
        <f t="shared" si="22"/>
        <v>4169504</v>
      </c>
      <c r="S347" s="100">
        <v>1858530</v>
      </c>
      <c r="T347" s="100">
        <v>2310974</v>
      </c>
      <c r="V347" s="98" t="s">
        <v>1323</v>
      </c>
      <c r="W347" s="99" t="s">
        <v>2037</v>
      </c>
      <c r="X347" s="100">
        <v>859917</v>
      </c>
      <c r="Y347" s="100">
        <f t="shared" si="23"/>
        <v>3162446</v>
      </c>
      <c r="Z347" s="79"/>
      <c r="AA347" s="100">
        <v>3162446</v>
      </c>
    </row>
    <row r="348" spans="1:27" ht="15">
      <c r="A348" s="98" t="s">
        <v>1373</v>
      </c>
      <c r="B348" s="99" t="s">
        <v>2052</v>
      </c>
      <c r="C348" s="100">
        <v>500000</v>
      </c>
      <c r="D348" s="46">
        <f t="shared" si="20"/>
        <v>118215</v>
      </c>
      <c r="E348" s="79"/>
      <c r="F348" s="100">
        <v>118215</v>
      </c>
      <c r="H348" s="98" t="s">
        <v>1517</v>
      </c>
      <c r="I348" s="99" t="s">
        <v>2096</v>
      </c>
      <c r="J348" s="100">
        <v>508250</v>
      </c>
      <c r="K348" s="100">
        <f t="shared" si="21"/>
        <v>3600</v>
      </c>
      <c r="L348" s="79"/>
      <c r="M348" s="100">
        <v>3600</v>
      </c>
      <c r="O348" s="98" t="s">
        <v>1299</v>
      </c>
      <c r="P348" s="99" t="s">
        <v>2264</v>
      </c>
      <c r="Q348" s="100">
        <v>24000</v>
      </c>
      <c r="R348" s="46">
        <f t="shared" si="22"/>
        <v>337450</v>
      </c>
      <c r="S348" s="100">
        <v>143600</v>
      </c>
      <c r="T348" s="100">
        <v>193850</v>
      </c>
      <c r="V348" s="98" t="s">
        <v>1326</v>
      </c>
      <c r="W348" s="99" t="s">
        <v>2344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1375</v>
      </c>
      <c r="B349" s="99" t="s">
        <v>2053</v>
      </c>
      <c r="C349" s="100">
        <v>533460</v>
      </c>
      <c r="D349" s="46">
        <f t="shared" si="20"/>
        <v>269072</v>
      </c>
      <c r="E349" s="79"/>
      <c r="F349" s="100">
        <v>269072</v>
      </c>
      <c r="H349" s="98" t="s">
        <v>1520</v>
      </c>
      <c r="I349" s="99" t="s">
        <v>2097</v>
      </c>
      <c r="J349" s="100">
        <v>21700</v>
      </c>
      <c r="K349" s="100">
        <f t="shared" si="21"/>
        <v>3012383</v>
      </c>
      <c r="L349" s="79"/>
      <c r="M349" s="100">
        <v>3012383</v>
      </c>
      <c r="O349" s="98" t="s">
        <v>1302</v>
      </c>
      <c r="P349" s="99" t="s">
        <v>2031</v>
      </c>
      <c r="Q349" s="100">
        <v>9715481</v>
      </c>
      <c r="R349" s="46">
        <f t="shared" si="22"/>
        <v>8208808</v>
      </c>
      <c r="S349" s="100">
        <v>2272255</v>
      </c>
      <c r="T349" s="100">
        <v>5936553</v>
      </c>
      <c r="V349" s="98" t="s">
        <v>1329</v>
      </c>
      <c r="W349" s="99" t="s">
        <v>2038</v>
      </c>
      <c r="X349" s="100">
        <v>45000</v>
      </c>
      <c r="Y349" s="100">
        <f t="shared" si="23"/>
        <v>7149374</v>
      </c>
      <c r="Z349" s="100">
        <v>60000</v>
      </c>
      <c r="AA349" s="100">
        <v>7089374</v>
      </c>
    </row>
    <row r="350" spans="1:27" ht="15">
      <c r="A350" s="98" t="s">
        <v>1378</v>
      </c>
      <c r="B350" s="99" t="s">
        <v>2054</v>
      </c>
      <c r="C350" s="100">
        <v>194000</v>
      </c>
      <c r="D350" s="46">
        <f t="shared" si="20"/>
        <v>342819</v>
      </c>
      <c r="E350" s="100">
        <v>91750</v>
      </c>
      <c r="F350" s="100">
        <v>251069</v>
      </c>
      <c r="H350" s="98" t="s">
        <v>1523</v>
      </c>
      <c r="I350" s="99" t="s">
        <v>2098</v>
      </c>
      <c r="J350" s="79"/>
      <c r="K350" s="100">
        <f t="shared" si="21"/>
        <v>2731038</v>
      </c>
      <c r="L350" s="79"/>
      <c r="M350" s="100">
        <v>2731038</v>
      </c>
      <c r="O350" s="98" t="s">
        <v>1305</v>
      </c>
      <c r="P350" s="99" t="s">
        <v>2032</v>
      </c>
      <c r="Q350" s="100">
        <v>1591900</v>
      </c>
      <c r="R350" s="46">
        <f t="shared" si="22"/>
        <v>11752795</v>
      </c>
      <c r="S350" s="100">
        <v>397551</v>
      </c>
      <c r="T350" s="100">
        <v>11355244</v>
      </c>
      <c r="V350" s="98" t="s">
        <v>1332</v>
      </c>
      <c r="W350" s="99" t="s">
        <v>2039</v>
      </c>
      <c r="X350" s="100">
        <v>26550</v>
      </c>
      <c r="Y350" s="100">
        <f t="shared" si="23"/>
        <v>1745113</v>
      </c>
      <c r="Z350" s="100">
        <v>480695</v>
      </c>
      <c r="AA350" s="100">
        <v>1264418</v>
      </c>
    </row>
    <row r="351" spans="1:27" ht="15">
      <c r="A351" s="98" t="s">
        <v>1381</v>
      </c>
      <c r="B351" s="99" t="s">
        <v>2055</v>
      </c>
      <c r="C351" s="100">
        <v>679200</v>
      </c>
      <c r="D351" s="46">
        <f t="shared" si="20"/>
        <v>965569</v>
      </c>
      <c r="E351" s="100">
        <v>58300</v>
      </c>
      <c r="F351" s="100">
        <v>907269</v>
      </c>
      <c r="H351" s="98" t="s">
        <v>1528</v>
      </c>
      <c r="I351" s="99" t="s">
        <v>2100</v>
      </c>
      <c r="J351" s="79"/>
      <c r="K351" s="100">
        <f t="shared" si="21"/>
        <v>50000</v>
      </c>
      <c r="L351" s="100">
        <v>50000</v>
      </c>
      <c r="M351" s="79"/>
      <c r="O351" s="98" t="s">
        <v>1308</v>
      </c>
      <c r="P351" s="99" t="s">
        <v>2328</v>
      </c>
      <c r="Q351" s="100">
        <v>6533900</v>
      </c>
      <c r="R351" s="46">
        <f t="shared" si="22"/>
        <v>3910651</v>
      </c>
      <c r="S351" s="100">
        <v>766201</v>
      </c>
      <c r="T351" s="100">
        <v>3144450</v>
      </c>
      <c r="V351" s="98" t="s">
        <v>1335</v>
      </c>
      <c r="W351" s="99" t="s">
        <v>2040</v>
      </c>
      <c r="X351" s="79"/>
      <c r="Y351" s="100">
        <f t="shared" si="23"/>
        <v>5565535</v>
      </c>
      <c r="Z351" s="79"/>
      <c r="AA351" s="100">
        <v>5565535</v>
      </c>
    </row>
    <row r="352" spans="1:27" ht="15">
      <c r="A352" s="98" t="s">
        <v>1384</v>
      </c>
      <c r="B352" s="99" t="s">
        <v>2056</v>
      </c>
      <c r="C352" s="100">
        <v>5500</v>
      </c>
      <c r="D352" s="46">
        <f t="shared" si="20"/>
        <v>415540</v>
      </c>
      <c r="E352" s="100">
        <v>275500</v>
      </c>
      <c r="F352" s="100">
        <v>140040</v>
      </c>
      <c r="H352" s="98" t="s">
        <v>1531</v>
      </c>
      <c r="I352" s="99" t="s">
        <v>2101</v>
      </c>
      <c r="J352" s="79"/>
      <c r="K352" s="100">
        <f t="shared" si="21"/>
        <v>700</v>
      </c>
      <c r="L352" s="79"/>
      <c r="M352" s="100">
        <v>700</v>
      </c>
      <c r="O352" s="98" t="s">
        <v>1311</v>
      </c>
      <c r="P352" s="99" t="s">
        <v>2033</v>
      </c>
      <c r="Q352" s="100">
        <v>2443955</v>
      </c>
      <c r="R352" s="46">
        <f t="shared" si="22"/>
        <v>10601456</v>
      </c>
      <c r="S352" s="100">
        <v>733010</v>
      </c>
      <c r="T352" s="100">
        <v>9868446</v>
      </c>
      <c r="V352" s="98" t="s">
        <v>1338</v>
      </c>
      <c r="W352" s="99" t="s">
        <v>2041</v>
      </c>
      <c r="X352" s="100">
        <v>4116890</v>
      </c>
      <c r="Y352" s="100">
        <f t="shared" si="23"/>
        <v>8694130</v>
      </c>
      <c r="Z352" s="100">
        <v>65800</v>
      </c>
      <c r="AA352" s="100">
        <v>8628330</v>
      </c>
    </row>
    <row r="353" spans="1:27" ht="15">
      <c r="A353" s="98" t="s">
        <v>1388</v>
      </c>
      <c r="B353" s="99" t="s">
        <v>2057</v>
      </c>
      <c r="C353" s="79"/>
      <c r="D353" s="46">
        <f t="shared" si="20"/>
        <v>172589</v>
      </c>
      <c r="E353" s="100">
        <v>500</v>
      </c>
      <c r="F353" s="100">
        <v>172089</v>
      </c>
      <c r="H353" s="98" t="s">
        <v>1534</v>
      </c>
      <c r="I353" s="99" t="s">
        <v>2102</v>
      </c>
      <c r="J353" s="100">
        <v>37061</v>
      </c>
      <c r="K353" s="100">
        <f t="shared" si="21"/>
        <v>275689</v>
      </c>
      <c r="L353" s="79"/>
      <c r="M353" s="100">
        <v>275689</v>
      </c>
      <c r="O353" s="98" t="s">
        <v>1314</v>
      </c>
      <c r="P353" s="99" t="s">
        <v>2034</v>
      </c>
      <c r="Q353" s="100">
        <v>340500</v>
      </c>
      <c r="R353" s="46">
        <f t="shared" si="22"/>
        <v>1827122</v>
      </c>
      <c r="S353" s="100">
        <v>85880</v>
      </c>
      <c r="T353" s="100">
        <v>1741242</v>
      </c>
      <c r="V353" s="98" t="s">
        <v>1341</v>
      </c>
      <c r="W353" s="99" t="s">
        <v>2042</v>
      </c>
      <c r="X353" s="79"/>
      <c r="Y353" s="100">
        <f t="shared" si="23"/>
        <v>6770252</v>
      </c>
      <c r="Z353" s="79"/>
      <c r="AA353" s="100">
        <v>6770252</v>
      </c>
    </row>
    <row r="354" spans="1:27" ht="15">
      <c r="A354" s="98" t="s">
        <v>1391</v>
      </c>
      <c r="B354" s="99" t="s">
        <v>2058</v>
      </c>
      <c r="C354" s="100">
        <v>140750</v>
      </c>
      <c r="D354" s="46">
        <f t="shared" si="20"/>
        <v>276735</v>
      </c>
      <c r="E354" s="100">
        <v>125000</v>
      </c>
      <c r="F354" s="100">
        <v>151735</v>
      </c>
      <c r="H354" s="98" t="s">
        <v>1537</v>
      </c>
      <c r="I354" s="99" t="s">
        <v>2103</v>
      </c>
      <c r="J354" s="100">
        <v>21956</v>
      </c>
      <c r="K354" s="100">
        <f t="shared" si="21"/>
        <v>311971</v>
      </c>
      <c r="L354" s="100">
        <v>28965</v>
      </c>
      <c r="M354" s="100">
        <v>283006</v>
      </c>
      <c r="O354" s="98" t="s">
        <v>1317</v>
      </c>
      <c r="P354" s="99" t="s">
        <v>2035</v>
      </c>
      <c r="Q354" s="100">
        <v>10848751</v>
      </c>
      <c r="R354" s="46">
        <f t="shared" si="22"/>
        <v>5185107</v>
      </c>
      <c r="S354" s="100">
        <v>913945</v>
      </c>
      <c r="T354" s="100">
        <v>4271162</v>
      </c>
      <c r="V354" s="98" t="s">
        <v>1344</v>
      </c>
      <c r="W354" s="99" t="s">
        <v>2043</v>
      </c>
      <c r="X354" s="79"/>
      <c r="Y354" s="100">
        <f t="shared" si="23"/>
        <v>3326132</v>
      </c>
      <c r="Z354" s="79"/>
      <c r="AA354" s="100">
        <v>3326132</v>
      </c>
    </row>
    <row r="355" spans="1:27" ht="15">
      <c r="A355" s="98" t="s">
        <v>1394</v>
      </c>
      <c r="B355" s="99" t="s">
        <v>2059</v>
      </c>
      <c r="C355" s="79"/>
      <c r="D355" s="46">
        <f t="shared" si="20"/>
        <v>225334</v>
      </c>
      <c r="E355" s="100">
        <v>63800</v>
      </c>
      <c r="F355" s="100">
        <v>161534</v>
      </c>
      <c r="H355" s="98" t="s">
        <v>1540</v>
      </c>
      <c r="I355" s="99" t="s">
        <v>2104</v>
      </c>
      <c r="J355" s="79"/>
      <c r="K355" s="100">
        <f t="shared" si="21"/>
        <v>96760</v>
      </c>
      <c r="L355" s="79"/>
      <c r="M355" s="100">
        <v>96760</v>
      </c>
      <c r="O355" s="98" t="s">
        <v>1320</v>
      </c>
      <c r="P355" s="99" t="s">
        <v>2036</v>
      </c>
      <c r="Q355" s="100">
        <v>36596775</v>
      </c>
      <c r="R355" s="46">
        <f t="shared" si="22"/>
        <v>21704657</v>
      </c>
      <c r="S355" s="100">
        <v>5889595</v>
      </c>
      <c r="T355" s="100">
        <v>15815062</v>
      </c>
      <c r="V355" s="98" t="s">
        <v>1347</v>
      </c>
      <c r="W355" s="99" t="s">
        <v>2044</v>
      </c>
      <c r="X355" s="100">
        <v>144269</v>
      </c>
      <c r="Y355" s="100">
        <f t="shared" si="23"/>
        <v>3699716</v>
      </c>
      <c r="Z355" s="100">
        <v>87700</v>
      </c>
      <c r="AA355" s="100">
        <v>3612016</v>
      </c>
    </row>
    <row r="356" spans="1:27" ht="15">
      <c r="A356" s="98" t="s">
        <v>1397</v>
      </c>
      <c r="B356" s="99" t="s">
        <v>2060</v>
      </c>
      <c r="C356" s="100">
        <v>72200</v>
      </c>
      <c r="D356" s="46">
        <f t="shared" si="20"/>
        <v>1632018</v>
      </c>
      <c r="E356" s="100">
        <v>1003600</v>
      </c>
      <c r="F356" s="100">
        <v>628418</v>
      </c>
      <c r="H356" s="98" t="s">
        <v>1543</v>
      </c>
      <c r="I356" s="99" t="s">
        <v>2105</v>
      </c>
      <c r="J356" s="100">
        <v>1300408</v>
      </c>
      <c r="K356" s="100">
        <f t="shared" si="21"/>
        <v>3250933</v>
      </c>
      <c r="L356" s="100">
        <v>106505</v>
      </c>
      <c r="M356" s="100">
        <v>3144428</v>
      </c>
      <c r="O356" s="98" t="s">
        <v>1323</v>
      </c>
      <c r="P356" s="99" t="s">
        <v>2037</v>
      </c>
      <c r="Q356" s="100">
        <v>2608915</v>
      </c>
      <c r="R356" s="46">
        <f t="shared" si="22"/>
        <v>2742236</v>
      </c>
      <c r="S356" s="100">
        <v>581651</v>
      </c>
      <c r="T356" s="100">
        <v>2160585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1400</v>
      </c>
      <c r="B357" s="99" t="s">
        <v>2061</v>
      </c>
      <c r="C357" s="100">
        <v>567200</v>
      </c>
      <c r="D357" s="46">
        <f t="shared" si="20"/>
        <v>1618265</v>
      </c>
      <c r="E357" s="100">
        <v>950935</v>
      </c>
      <c r="F357" s="100">
        <v>667330</v>
      </c>
      <c r="H357" s="98" t="s">
        <v>1546</v>
      </c>
      <c r="I357" s="99" t="s">
        <v>2106</v>
      </c>
      <c r="J357" s="79"/>
      <c r="K357" s="100">
        <f t="shared" si="21"/>
        <v>31800</v>
      </c>
      <c r="L357" s="100">
        <v>31800</v>
      </c>
      <c r="M357" s="79"/>
      <c r="O357" s="98" t="s">
        <v>1326</v>
      </c>
      <c r="P357" s="99" t="s">
        <v>2344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1403</v>
      </c>
      <c r="B358" s="99" t="s">
        <v>2062</v>
      </c>
      <c r="C358" s="100">
        <v>249000</v>
      </c>
      <c r="D358" s="46">
        <f t="shared" si="20"/>
        <v>51400</v>
      </c>
      <c r="E358" s="79"/>
      <c r="F358" s="100">
        <v>51400</v>
      </c>
      <c r="H358" s="98" t="s">
        <v>1549</v>
      </c>
      <c r="I358" s="99" t="s">
        <v>2107</v>
      </c>
      <c r="J358" s="79"/>
      <c r="K358" s="100">
        <f t="shared" si="21"/>
        <v>52283</v>
      </c>
      <c r="L358" s="79"/>
      <c r="M358" s="100">
        <v>52283</v>
      </c>
      <c r="O358" s="98" t="s">
        <v>1329</v>
      </c>
      <c r="P358" s="99" t="s">
        <v>2038</v>
      </c>
      <c r="Q358" s="100">
        <v>2810300</v>
      </c>
      <c r="R358" s="46">
        <f t="shared" si="22"/>
        <v>8898514</v>
      </c>
      <c r="S358" s="100">
        <v>859244</v>
      </c>
      <c r="T358" s="100">
        <v>8039270</v>
      </c>
      <c r="V358" s="98" t="s">
        <v>1356</v>
      </c>
      <c r="W358" s="99" t="s">
        <v>2260</v>
      </c>
      <c r="X358" s="100">
        <v>11461650</v>
      </c>
      <c r="Y358" s="100">
        <f t="shared" si="23"/>
        <v>1606342</v>
      </c>
      <c r="Z358" s="79"/>
      <c r="AA358" s="100">
        <v>1606342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438405</v>
      </c>
      <c r="E359" s="100">
        <v>4500</v>
      </c>
      <c r="F359" s="100">
        <v>433905</v>
      </c>
      <c r="H359" s="98" t="s">
        <v>1552</v>
      </c>
      <c r="I359" s="99" t="s">
        <v>2108</v>
      </c>
      <c r="J359" s="79"/>
      <c r="K359" s="100">
        <f t="shared" si="21"/>
        <v>550</v>
      </c>
      <c r="L359" s="79"/>
      <c r="M359" s="100">
        <v>550</v>
      </c>
      <c r="O359" s="98" t="s">
        <v>1332</v>
      </c>
      <c r="P359" s="99" t="s">
        <v>2039</v>
      </c>
      <c r="Q359" s="79"/>
      <c r="R359" s="46">
        <f t="shared" si="22"/>
        <v>1114379</v>
      </c>
      <c r="S359" s="100">
        <v>123600</v>
      </c>
      <c r="T359" s="100">
        <v>990779</v>
      </c>
      <c r="V359" s="98" t="s">
        <v>1359</v>
      </c>
      <c r="W359" s="99" t="s">
        <v>2047</v>
      </c>
      <c r="X359" s="100">
        <v>3765462</v>
      </c>
      <c r="Y359" s="100">
        <f t="shared" si="23"/>
        <v>204571</v>
      </c>
      <c r="Z359" s="79"/>
      <c r="AA359" s="100">
        <v>204571</v>
      </c>
    </row>
    <row r="360" spans="1:27" ht="15">
      <c r="A360" s="98" t="s">
        <v>1409</v>
      </c>
      <c r="B360" s="99" t="s">
        <v>2064</v>
      </c>
      <c r="C360" s="100">
        <v>718085</v>
      </c>
      <c r="D360" s="46">
        <f t="shared" si="20"/>
        <v>688766</v>
      </c>
      <c r="E360" s="100">
        <v>1500</v>
      </c>
      <c r="F360" s="100">
        <v>687266</v>
      </c>
      <c r="H360" s="98" t="s">
        <v>1555</v>
      </c>
      <c r="I360" s="99" t="s">
        <v>2329</v>
      </c>
      <c r="J360" s="79"/>
      <c r="K360" s="100">
        <f t="shared" si="21"/>
        <v>114802</v>
      </c>
      <c r="L360" s="79"/>
      <c r="M360" s="100">
        <v>114802</v>
      </c>
      <c r="O360" s="98" t="s">
        <v>1335</v>
      </c>
      <c r="P360" s="99" t="s">
        <v>2040</v>
      </c>
      <c r="Q360" s="79"/>
      <c r="R360" s="46">
        <f t="shared" si="22"/>
        <v>2810007</v>
      </c>
      <c r="S360" s="79"/>
      <c r="T360" s="100">
        <v>2810007</v>
      </c>
      <c r="V360" s="98" t="s">
        <v>1362</v>
      </c>
      <c r="W360" s="99" t="s">
        <v>2048</v>
      </c>
      <c r="X360" s="100">
        <v>265000</v>
      </c>
      <c r="Y360" s="100">
        <f t="shared" si="23"/>
        <v>2531526</v>
      </c>
      <c r="Z360" s="79"/>
      <c r="AA360" s="100">
        <v>2531526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365916</v>
      </c>
      <c r="E361" s="79"/>
      <c r="F361" s="100">
        <v>365916</v>
      </c>
      <c r="H361" s="98" t="s">
        <v>1558</v>
      </c>
      <c r="I361" s="99" t="s">
        <v>2109</v>
      </c>
      <c r="J361" s="79"/>
      <c r="K361" s="100">
        <f t="shared" si="21"/>
        <v>27895</v>
      </c>
      <c r="L361" s="79"/>
      <c r="M361" s="100">
        <v>27895</v>
      </c>
      <c r="O361" s="98" t="s">
        <v>1338</v>
      </c>
      <c r="P361" s="99" t="s">
        <v>2041</v>
      </c>
      <c r="Q361" s="100">
        <v>5279300</v>
      </c>
      <c r="R361" s="46">
        <f t="shared" si="22"/>
        <v>9106699</v>
      </c>
      <c r="S361" s="100">
        <v>3243949</v>
      </c>
      <c r="T361" s="100">
        <v>5862750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1418</v>
      </c>
      <c r="B362" s="99" t="s">
        <v>2067</v>
      </c>
      <c r="C362" s="100">
        <v>661500</v>
      </c>
      <c r="D362" s="46">
        <f t="shared" si="20"/>
        <v>1310244</v>
      </c>
      <c r="E362" s="100">
        <v>262500</v>
      </c>
      <c r="F362" s="100">
        <v>1047744</v>
      </c>
      <c r="H362" s="98" t="s">
        <v>1561</v>
      </c>
      <c r="I362" s="99" t="s">
        <v>2041</v>
      </c>
      <c r="J362" s="79"/>
      <c r="K362" s="100">
        <f t="shared" si="21"/>
        <v>500</v>
      </c>
      <c r="L362" s="79"/>
      <c r="M362" s="100">
        <v>500</v>
      </c>
      <c r="O362" s="98" t="s">
        <v>1341</v>
      </c>
      <c r="P362" s="99" t="s">
        <v>2042</v>
      </c>
      <c r="Q362" s="100">
        <v>3638091</v>
      </c>
      <c r="R362" s="46">
        <f t="shared" si="22"/>
        <v>7560027</v>
      </c>
      <c r="S362" s="100">
        <v>5937582</v>
      </c>
      <c r="T362" s="100">
        <v>1622445</v>
      </c>
      <c r="V362" s="98" t="s">
        <v>1368</v>
      </c>
      <c r="W362" s="99" t="s">
        <v>2050</v>
      </c>
      <c r="X362" s="79"/>
      <c r="Y362" s="100">
        <f t="shared" si="23"/>
        <v>21075</v>
      </c>
      <c r="Z362" s="79"/>
      <c r="AA362" s="100">
        <v>21075</v>
      </c>
    </row>
    <row r="363" spans="1:27" ht="15">
      <c r="A363" s="98" t="s">
        <v>1421</v>
      </c>
      <c r="B363" s="99" t="s">
        <v>2068</v>
      </c>
      <c r="C363" s="100">
        <v>138100</v>
      </c>
      <c r="D363" s="46">
        <f t="shared" si="20"/>
        <v>549963</v>
      </c>
      <c r="E363" s="100">
        <v>181050</v>
      </c>
      <c r="F363" s="100">
        <v>368913</v>
      </c>
      <c r="H363" s="98" t="s">
        <v>1563</v>
      </c>
      <c r="I363" s="99" t="s">
        <v>2110</v>
      </c>
      <c r="J363" s="100">
        <v>22659</v>
      </c>
      <c r="K363" s="100">
        <f t="shared" si="21"/>
        <v>18500</v>
      </c>
      <c r="L363" s="79"/>
      <c r="M363" s="100">
        <v>18500</v>
      </c>
      <c r="O363" s="98" t="s">
        <v>1344</v>
      </c>
      <c r="P363" s="99" t="s">
        <v>2043</v>
      </c>
      <c r="Q363" s="100">
        <v>1</v>
      </c>
      <c r="R363" s="46">
        <f t="shared" si="22"/>
        <v>4188329</v>
      </c>
      <c r="S363" s="100">
        <v>43100</v>
      </c>
      <c r="T363" s="100">
        <v>4145229</v>
      </c>
      <c r="V363" s="98" t="s">
        <v>1370</v>
      </c>
      <c r="W363" s="99" t="s">
        <v>2051</v>
      </c>
      <c r="X363" s="100">
        <v>597014</v>
      </c>
      <c r="Y363" s="100">
        <f t="shared" si="23"/>
        <v>499405</v>
      </c>
      <c r="Z363" s="100">
        <v>23700</v>
      </c>
      <c r="AA363" s="100">
        <v>475705</v>
      </c>
    </row>
    <row r="364" spans="1:27" ht="15">
      <c r="A364" s="98" t="s">
        <v>1424</v>
      </c>
      <c r="B364" s="99" t="s">
        <v>2069</v>
      </c>
      <c r="C364" s="79"/>
      <c r="D364" s="46">
        <f t="shared" si="20"/>
        <v>884634</v>
      </c>
      <c r="E364" s="100">
        <v>258000</v>
      </c>
      <c r="F364" s="100">
        <v>626634</v>
      </c>
      <c r="H364" s="98" t="s">
        <v>1569</v>
      </c>
      <c r="I364" s="99" t="s">
        <v>2111</v>
      </c>
      <c r="J364" s="100">
        <v>38200</v>
      </c>
      <c r="K364" s="100">
        <f t="shared" si="21"/>
        <v>24750</v>
      </c>
      <c r="L364" s="79"/>
      <c r="M364" s="100">
        <v>24750</v>
      </c>
      <c r="O364" s="98" t="s">
        <v>1347</v>
      </c>
      <c r="P364" s="99" t="s">
        <v>2044</v>
      </c>
      <c r="Q364" s="100">
        <v>825200</v>
      </c>
      <c r="R364" s="46">
        <f t="shared" si="22"/>
        <v>2825126</v>
      </c>
      <c r="S364" s="100">
        <v>269700</v>
      </c>
      <c r="T364" s="100">
        <v>2555426</v>
      </c>
      <c r="V364" s="98" t="s">
        <v>1373</v>
      </c>
      <c r="W364" s="99" t="s">
        <v>2052</v>
      </c>
      <c r="X364" s="100">
        <v>58250</v>
      </c>
      <c r="Y364" s="100">
        <f t="shared" si="23"/>
        <v>765208</v>
      </c>
      <c r="Z364" s="100">
        <v>22500</v>
      </c>
      <c r="AA364" s="100">
        <v>742708</v>
      </c>
    </row>
    <row r="365" spans="1:27" ht="15">
      <c r="A365" s="98" t="s">
        <v>1427</v>
      </c>
      <c r="B365" s="99" t="s">
        <v>2070</v>
      </c>
      <c r="C365" s="79"/>
      <c r="D365" s="46">
        <f t="shared" si="20"/>
        <v>586858</v>
      </c>
      <c r="E365" s="100">
        <v>159701</v>
      </c>
      <c r="F365" s="100">
        <v>427157</v>
      </c>
      <c r="H365" s="98" t="s">
        <v>1572</v>
      </c>
      <c r="I365" s="99" t="s">
        <v>2112</v>
      </c>
      <c r="J365" s="79"/>
      <c r="K365" s="100">
        <f t="shared" si="21"/>
        <v>1347026</v>
      </c>
      <c r="L365" s="100">
        <v>12000</v>
      </c>
      <c r="M365" s="100">
        <v>1335026</v>
      </c>
      <c r="O365" s="98" t="s">
        <v>1350</v>
      </c>
      <c r="P365" s="99" t="s">
        <v>2045</v>
      </c>
      <c r="Q365" s="79"/>
      <c r="R365" s="46">
        <f t="shared" si="22"/>
        <v>200905</v>
      </c>
      <c r="S365" s="79"/>
      <c r="T365" s="100">
        <v>200905</v>
      </c>
      <c r="V365" s="98" t="s">
        <v>1375</v>
      </c>
      <c r="W365" s="99" t="s">
        <v>2053</v>
      </c>
      <c r="X365" s="79"/>
      <c r="Y365" s="100">
        <f t="shared" si="23"/>
        <v>812351</v>
      </c>
      <c r="Z365" s="79"/>
      <c r="AA365" s="100">
        <v>812351</v>
      </c>
    </row>
    <row r="366" spans="1:27" ht="15">
      <c r="A366" s="98" t="s">
        <v>1430</v>
      </c>
      <c r="B366" s="99" t="s">
        <v>2071</v>
      </c>
      <c r="C366" s="100">
        <v>50000</v>
      </c>
      <c r="D366" s="46">
        <f t="shared" si="20"/>
        <v>687367</v>
      </c>
      <c r="E366" s="100">
        <v>218700</v>
      </c>
      <c r="F366" s="100">
        <v>468667</v>
      </c>
      <c r="H366" s="98" t="s">
        <v>1575</v>
      </c>
      <c r="I366" s="99" t="s">
        <v>1120</v>
      </c>
      <c r="J366" s="79"/>
      <c r="K366" s="100">
        <f t="shared" si="21"/>
        <v>113403</v>
      </c>
      <c r="L366" s="79"/>
      <c r="M366" s="100">
        <v>113403</v>
      </c>
      <c r="O366" s="98" t="s">
        <v>1353</v>
      </c>
      <c r="P366" s="99" t="s">
        <v>2046</v>
      </c>
      <c r="Q366" s="100">
        <v>8847000</v>
      </c>
      <c r="R366" s="46">
        <f t="shared" si="22"/>
        <v>5792982</v>
      </c>
      <c r="S366" s="100">
        <v>1143900</v>
      </c>
      <c r="T366" s="100">
        <v>4649082</v>
      </c>
      <c r="V366" s="98" t="s">
        <v>1378</v>
      </c>
      <c r="W366" s="99" t="s">
        <v>2054</v>
      </c>
      <c r="X366" s="100">
        <v>961772</v>
      </c>
      <c r="Y366" s="100">
        <f t="shared" si="23"/>
        <v>777432</v>
      </c>
      <c r="Z366" s="100">
        <v>139780</v>
      </c>
      <c r="AA366" s="100">
        <v>637652</v>
      </c>
    </row>
    <row r="367" spans="1:27" ht="15">
      <c r="A367" s="98" t="s">
        <v>1433</v>
      </c>
      <c r="B367" s="99" t="s">
        <v>2072</v>
      </c>
      <c r="C367" s="79"/>
      <c r="D367" s="46">
        <f t="shared" si="20"/>
        <v>198582</v>
      </c>
      <c r="E367" s="79"/>
      <c r="F367" s="100">
        <v>198582</v>
      </c>
      <c r="H367" s="98" t="s">
        <v>1578</v>
      </c>
      <c r="I367" s="99" t="s">
        <v>2320</v>
      </c>
      <c r="J367" s="79"/>
      <c r="K367" s="100">
        <f t="shared" si="21"/>
        <v>312500</v>
      </c>
      <c r="L367" s="79"/>
      <c r="M367" s="100">
        <v>312500</v>
      </c>
      <c r="O367" s="98" t="s">
        <v>1356</v>
      </c>
      <c r="P367" s="99" t="s">
        <v>2260</v>
      </c>
      <c r="Q367" s="100">
        <v>1361275</v>
      </c>
      <c r="R367" s="46">
        <f t="shared" si="22"/>
        <v>1014840</v>
      </c>
      <c r="S367" s="100">
        <v>379100</v>
      </c>
      <c r="T367" s="100">
        <v>635740</v>
      </c>
      <c r="V367" s="98" t="s">
        <v>1381</v>
      </c>
      <c r="W367" s="99" t="s">
        <v>2055</v>
      </c>
      <c r="X367" s="100">
        <v>968276</v>
      </c>
      <c r="Y367" s="100">
        <f t="shared" si="23"/>
        <v>12718492</v>
      </c>
      <c r="Z367" s="100">
        <v>4220800</v>
      </c>
      <c r="AA367" s="100">
        <v>8497692</v>
      </c>
    </row>
    <row r="368" spans="1:27" ht="15">
      <c r="A368" s="98" t="s">
        <v>1436</v>
      </c>
      <c r="B368" s="99" t="s">
        <v>2073</v>
      </c>
      <c r="C368" s="100">
        <v>451000</v>
      </c>
      <c r="D368" s="46">
        <f t="shared" si="20"/>
        <v>1214063</v>
      </c>
      <c r="E368" s="100">
        <v>397950</v>
      </c>
      <c r="F368" s="100">
        <v>816113</v>
      </c>
      <c r="H368" s="98" t="s">
        <v>1581</v>
      </c>
      <c r="I368" s="99" t="s">
        <v>2113</v>
      </c>
      <c r="J368" s="79"/>
      <c r="K368" s="100">
        <f t="shared" si="21"/>
        <v>18200</v>
      </c>
      <c r="L368" s="79"/>
      <c r="M368" s="100">
        <v>18200</v>
      </c>
      <c r="O368" s="98" t="s">
        <v>1359</v>
      </c>
      <c r="P368" s="99" t="s">
        <v>2047</v>
      </c>
      <c r="Q368" s="100">
        <v>11140875</v>
      </c>
      <c r="R368" s="46">
        <f t="shared" si="22"/>
        <v>1747979</v>
      </c>
      <c r="S368" s="100">
        <v>567832</v>
      </c>
      <c r="T368" s="100">
        <v>1180147</v>
      </c>
      <c r="V368" s="98" t="s">
        <v>1384</v>
      </c>
      <c r="W368" s="99" t="s">
        <v>2056</v>
      </c>
      <c r="X368" s="100">
        <v>687000</v>
      </c>
      <c r="Y368" s="100">
        <f t="shared" si="23"/>
        <v>2483280</v>
      </c>
      <c r="Z368" s="79"/>
      <c r="AA368" s="100">
        <v>2483280</v>
      </c>
    </row>
    <row r="369" spans="1:27" ht="15">
      <c r="A369" s="98" t="s">
        <v>1439</v>
      </c>
      <c r="B369" s="99" t="s">
        <v>2074</v>
      </c>
      <c r="C369" s="79"/>
      <c r="D369" s="46">
        <f t="shared" si="20"/>
        <v>175049</v>
      </c>
      <c r="E369" s="79"/>
      <c r="F369" s="100">
        <v>175049</v>
      </c>
      <c r="H369" s="98" t="s">
        <v>1584</v>
      </c>
      <c r="I369" s="99" t="s">
        <v>2114</v>
      </c>
      <c r="J369" s="100">
        <v>300000</v>
      </c>
      <c r="K369" s="100">
        <f t="shared" si="21"/>
        <v>68750</v>
      </c>
      <c r="L369" s="79"/>
      <c r="M369" s="100">
        <v>68750</v>
      </c>
      <c r="O369" s="98" t="s">
        <v>1362</v>
      </c>
      <c r="P369" s="99" t="s">
        <v>2048</v>
      </c>
      <c r="Q369" s="100">
        <v>36400</v>
      </c>
      <c r="R369" s="46">
        <f t="shared" si="22"/>
        <v>2037565</v>
      </c>
      <c r="S369" s="100">
        <v>889400</v>
      </c>
      <c r="T369" s="100">
        <v>1148165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1442</v>
      </c>
      <c r="B370" s="99" t="s">
        <v>2075</v>
      </c>
      <c r="C370" s="79"/>
      <c r="D370" s="46">
        <f t="shared" si="20"/>
        <v>710372</v>
      </c>
      <c r="E370" s="100">
        <v>21700</v>
      </c>
      <c r="F370" s="100">
        <v>688672</v>
      </c>
      <c r="H370" s="98" t="s">
        <v>1587</v>
      </c>
      <c r="I370" s="99" t="s">
        <v>2115</v>
      </c>
      <c r="J370" s="100">
        <v>1000</v>
      </c>
      <c r="K370" s="100">
        <f t="shared" si="21"/>
        <v>10000</v>
      </c>
      <c r="L370" s="79"/>
      <c r="M370" s="100">
        <v>10000</v>
      </c>
      <c r="O370" s="98" t="s">
        <v>1365</v>
      </c>
      <c r="P370" s="99" t="s">
        <v>2049</v>
      </c>
      <c r="Q370" s="79"/>
      <c r="R370" s="46">
        <f t="shared" si="22"/>
        <v>217211</v>
      </c>
      <c r="S370" s="79"/>
      <c r="T370" s="100">
        <v>217211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1445</v>
      </c>
      <c r="B371" s="99" t="s">
        <v>2076</v>
      </c>
      <c r="C371" s="79"/>
      <c r="D371" s="46">
        <f t="shared" si="20"/>
        <v>74379</v>
      </c>
      <c r="E371" s="79"/>
      <c r="F371" s="100">
        <v>74379</v>
      </c>
      <c r="H371" s="98" t="s">
        <v>1590</v>
      </c>
      <c r="I371" s="99" t="s">
        <v>2116</v>
      </c>
      <c r="J371" s="100">
        <v>25000</v>
      </c>
      <c r="K371" s="100">
        <f t="shared" si="21"/>
        <v>1908342</v>
      </c>
      <c r="L371" s="79"/>
      <c r="M371" s="100">
        <v>1908342</v>
      </c>
      <c r="O371" s="98" t="s">
        <v>1368</v>
      </c>
      <c r="P371" s="99" t="s">
        <v>2050</v>
      </c>
      <c r="Q371" s="100">
        <v>73751</v>
      </c>
      <c r="R371" s="46">
        <f t="shared" si="22"/>
        <v>848817</v>
      </c>
      <c r="S371" s="100">
        <v>226500</v>
      </c>
      <c r="T371" s="100">
        <v>622317</v>
      </c>
      <c r="V371" s="98" t="s">
        <v>1394</v>
      </c>
      <c r="W371" s="99" t="s">
        <v>2059</v>
      </c>
      <c r="X371" s="79"/>
      <c r="Y371" s="100">
        <f t="shared" si="23"/>
        <v>1672417</v>
      </c>
      <c r="Z371" s="79"/>
      <c r="AA371" s="100">
        <v>1672417</v>
      </c>
    </row>
    <row r="372" spans="1:27" ht="15">
      <c r="A372" s="98" t="s">
        <v>1448</v>
      </c>
      <c r="B372" s="99" t="s">
        <v>2077</v>
      </c>
      <c r="C372" s="100">
        <v>325000</v>
      </c>
      <c r="D372" s="46">
        <f t="shared" si="20"/>
        <v>903444</v>
      </c>
      <c r="E372" s="100">
        <v>391765</v>
      </c>
      <c r="F372" s="100">
        <v>511679</v>
      </c>
      <c r="H372" s="98" t="s">
        <v>1593</v>
      </c>
      <c r="I372" s="99" t="s">
        <v>2117</v>
      </c>
      <c r="J372" s="79"/>
      <c r="K372" s="100">
        <f t="shared" si="21"/>
        <v>32655</v>
      </c>
      <c r="L372" s="100">
        <v>22500</v>
      </c>
      <c r="M372" s="100">
        <v>10155</v>
      </c>
      <c r="O372" s="98" t="s">
        <v>1370</v>
      </c>
      <c r="P372" s="99" t="s">
        <v>2051</v>
      </c>
      <c r="Q372" s="100">
        <v>12875270</v>
      </c>
      <c r="R372" s="46">
        <f t="shared" si="22"/>
        <v>7004576</v>
      </c>
      <c r="S372" s="100">
        <v>2766730</v>
      </c>
      <c r="T372" s="100">
        <v>4237846</v>
      </c>
      <c r="V372" s="98" t="s">
        <v>1397</v>
      </c>
      <c r="W372" s="99" t="s">
        <v>2060</v>
      </c>
      <c r="X372" s="100">
        <v>696100</v>
      </c>
      <c r="Y372" s="100">
        <f t="shared" si="23"/>
        <v>1426016</v>
      </c>
      <c r="Z372" s="79"/>
      <c r="AA372" s="100">
        <v>1426016</v>
      </c>
    </row>
    <row r="373" spans="1:27" ht="15">
      <c r="A373" s="98" t="s">
        <v>1451</v>
      </c>
      <c r="B373" s="99" t="s">
        <v>2078</v>
      </c>
      <c r="C373" s="79"/>
      <c r="D373" s="46">
        <f t="shared" si="20"/>
        <v>1305762</v>
      </c>
      <c r="E373" s="100">
        <v>219300</v>
      </c>
      <c r="F373" s="100">
        <v>1086462</v>
      </c>
      <c r="H373" s="98" t="s">
        <v>1599</v>
      </c>
      <c r="I373" s="99" t="s">
        <v>2118</v>
      </c>
      <c r="J373" s="100">
        <v>5500</v>
      </c>
      <c r="K373" s="100">
        <f t="shared" si="21"/>
        <v>269150</v>
      </c>
      <c r="L373" s="100">
        <v>128500</v>
      </c>
      <c r="M373" s="100">
        <v>140650</v>
      </c>
      <c r="O373" s="98" t="s">
        <v>1373</v>
      </c>
      <c r="P373" s="99" t="s">
        <v>2052</v>
      </c>
      <c r="Q373" s="100">
        <v>546950</v>
      </c>
      <c r="R373" s="46">
        <f t="shared" si="22"/>
        <v>1988813</v>
      </c>
      <c r="S373" s="100">
        <v>806134</v>
      </c>
      <c r="T373" s="100">
        <v>1182679</v>
      </c>
      <c r="V373" s="98" t="s">
        <v>1400</v>
      </c>
      <c r="W373" s="99" t="s">
        <v>2061</v>
      </c>
      <c r="X373" s="79"/>
      <c r="Y373" s="100">
        <f t="shared" si="23"/>
        <v>2675345</v>
      </c>
      <c r="Z373" s="100">
        <v>596700</v>
      </c>
      <c r="AA373" s="100">
        <v>2078645</v>
      </c>
    </row>
    <row r="374" spans="1:27" ht="15">
      <c r="A374" s="98" t="s">
        <v>1454</v>
      </c>
      <c r="B374" s="99" t="s">
        <v>2079</v>
      </c>
      <c r="C374" s="100">
        <v>238500</v>
      </c>
      <c r="D374" s="46">
        <f t="shared" si="20"/>
        <v>183433</v>
      </c>
      <c r="E374" s="79"/>
      <c r="F374" s="100">
        <v>183433</v>
      </c>
      <c r="H374" s="98" t="s">
        <v>1603</v>
      </c>
      <c r="I374" s="99" t="s">
        <v>2119</v>
      </c>
      <c r="J374" s="79"/>
      <c r="K374" s="100">
        <f t="shared" si="21"/>
        <v>28500</v>
      </c>
      <c r="L374" s="79"/>
      <c r="M374" s="100">
        <v>28500</v>
      </c>
      <c r="O374" s="98" t="s">
        <v>1375</v>
      </c>
      <c r="P374" s="99" t="s">
        <v>2053</v>
      </c>
      <c r="Q374" s="100">
        <v>2975960</v>
      </c>
      <c r="R374" s="46">
        <f t="shared" si="22"/>
        <v>2129935</v>
      </c>
      <c r="S374" s="79"/>
      <c r="T374" s="100">
        <v>2129935</v>
      </c>
      <c r="V374" s="98" t="s">
        <v>1403</v>
      </c>
      <c r="W374" s="99" t="s">
        <v>2062</v>
      </c>
      <c r="X374" s="100">
        <v>158000</v>
      </c>
      <c r="Y374" s="100">
        <f t="shared" si="23"/>
        <v>719929</v>
      </c>
      <c r="Z374" s="79"/>
      <c r="AA374" s="100">
        <v>719929</v>
      </c>
    </row>
    <row r="375" spans="1:27" ht="15">
      <c r="A375" s="98" t="s">
        <v>1457</v>
      </c>
      <c r="B375" s="99" t="s">
        <v>2080</v>
      </c>
      <c r="C375" s="79"/>
      <c r="D375" s="46">
        <f t="shared" si="20"/>
        <v>1190529</v>
      </c>
      <c r="E375" s="100">
        <v>234200</v>
      </c>
      <c r="F375" s="100">
        <v>956329</v>
      </c>
      <c r="H375" s="98" t="s">
        <v>1606</v>
      </c>
      <c r="I375" s="99" t="s">
        <v>2120</v>
      </c>
      <c r="J375" s="79"/>
      <c r="K375" s="100">
        <f t="shared" si="21"/>
        <v>4356419</v>
      </c>
      <c r="L375" s="79"/>
      <c r="M375" s="100">
        <v>4356419</v>
      </c>
      <c r="O375" s="98" t="s">
        <v>1378</v>
      </c>
      <c r="P375" s="99" t="s">
        <v>2054</v>
      </c>
      <c r="Q375" s="100">
        <v>5878052</v>
      </c>
      <c r="R375" s="46">
        <f t="shared" si="22"/>
        <v>2107234</v>
      </c>
      <c r="S375" s="100">
        <v>577653</v>
      </c>
      <c r="T375" s="100">
        <v>1529581</v>
      </c>
      <c r="V375" s="98" t="s">
        <v>1406</v>
      </c>
      <c r="W375" s="99" t="s">
        <v>2063</v>
      </c>
      <c r="X375" s="100">
        <v>8738550</v>
      </c>
      <c r="Y375" s="100">
        <f t="shared" si="23"/>
        <v>1918159</v>
      </c>
      <c r="Z375" s="100">
        <v>2500</v>
      </c>
      <c r="AA375" s="100">
        <v>1915659</v>
      </c>
    </row>
    <row r="376" spans="1:27" ht="15">
      <c r="A376" s="98" t="s">
        <v>1460</v>
      </c>
      <c r="B376" s="99" t="s">
        <v>2313</v>
      </c>
      <c r="C376" s="100">
        <v>982000</v>
      </c>
      <c r="D376" s="46">
        <f t="shared" si="20"/>
        <v>317143</v>
      </c>
      <c r="E376" s="79"/>
      <c r="F376" s="100">
        <v>317143</v>
      </c>
      <c r="H376" s="98" t="s">
        <v>1609</v>
      </c>
      <c r="I376" s="99" t="s">
        <v>2331</v>
      </c>
      <c r="J376" s="79"/>
      <c r="K376" s="100">
        <f t="shared" si="21"/>
        <v>16000</v>
      </c>
      <c r="L376" s="79"/>
      <c r="M376" s="100">
        <v>16000</v>
      </c>
      <c r="O376" s="98" t="s">
        <v>1381</v>
      </c>
      <c r="P376" s="99" t="s">
        <v>2055</v>
      </c>
      <c r="Q376" s="100">
        <v>5627381</v>
      </c>
      <c r="R376" s="46">
        <f t="shared" si="22"/>
        <v>6092940</v>
      </c>
      <c r="S376" s="100">
        <v>1069776</v>
      </c>
      <c r="T376" s="100">
        <v>5023164</v>
      </c>
      <c r="V376" s="98" t="s">
        <v>1409</v>
      </c>
      <c r="W376" s="99" t="s">
        <v>2064</v>
      </c>
      <c r="X376" s="100">
        <v>9000</v>
      </c>
      <c r="Y376" s="100">
        <f t="shared" si="23"/>
        <v>5749374</v>
      </c>
      <c r="Z376" s="100">
        <v>535000</v>
      </c>
      <c r="AA376" s="100">
        <v>5214374</v>
      </c>
    </row>
    <row r="377" spans="1:27" ht="15">
      <c r="A377" s="98" t="s">
        <v>1463</v>
      </c>
      <c r="B377" s="99" t="s">
        <v>2081</v>
      </c>
      <c r="C377" s="100">
        <v>939395</v>
      </c>
      <c r="D377" s="46">
        <f t="shared" si="20"/>
        <v>94381</v>
      </c>
      <c r="E377" s="79"/>
      <c r="F377" s="100">
        <v>94381</v>
      </c>
      <c r="H377" s="98" t="s">
        <v>1615</v>
      </c>
      <c r="I377" s="99" t="s">
        <v>2121</v>
      </c>
      <c r="J377" s="100">
        <v>5000</v>
      </c>
      <c r="K377" s="100">
        <f t="shared" si="21"/>
        <v>386743</v>
      </c>
      <c r="L377" s="79"/>
      <c r="M377" s="100">
        <v>386743</v>
      </c>
      <c r="O377" s="98" t="s">
        <v>1384</v>
      </c>
      <c r="P377" s="99" t="s">
        <v>2056</v>
      </c>
      <c r="Q377" s="100">
        <v>580476</v>
      </c>
      <c r="R377" s="46">
        <f t="shared" si="22"/>
        <v>2376207</v>
      </c>
      <c r="S377" s="100">
        <v>1101365</v>
      </c>
      <c r="T377" s="100">
        <v>1274842</v>
      </c>
      <c r="V377" s="98" t="s">
        <v>1412</v>
      </c>
      <c r="W377" s="99" t="s">
        <v>2065</v>
      </c>
      <c r="X377" s="100">
        <v>11501</v>
      </c>
      <c r="Y377" s="100">
        <f t="shared" si="23"/>
        <v>3117874</v>
      </c>
      <c r="Z377" s="100">
        <v>5000</v>
      </c>
      <c r="AA377" s="100">
        <v>3112874</v>
      </c>
    </row>
    <row r="378" spans="1:27" ht="15">
      <c r="A378" s="98" t="s">
        <v>1466</v>
      </c>
      <c r="B378" s="99" t="s">
        <v>2082</v>
      </c>
      <c r="C378" s="100">
        <v>1206350</v>
      </c>
      <c r="D378" s="46">
        <f t="shared" si="20"/>
        <v>648669</v>
      </c>
      <c r="E378" s="100">
        <v>20700</v>
      </c>
      <c r="F378" s="100">
        <v>627969</v>
      </c>
      <c r="H378" s="98" t="s">
        <v>1618</v>
      </c>
      <c r="I378" s="99" t="s">
        <v>2122</v>
      </c>
      <c r="J378" s="79"/>
      <c r="K378" s="100">
        <f t="shared" si="21"/>
        <v>60000</v>
      </c>
      <c r="L378" s="79"/>
      <c r="M378" s="100">
        <v>60000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1469</v>
      </c>
      <c r="B379" s="99" t="s">
        <v>2083</v>
      </c>
      <c r="C379" s="79"/>
      <c r="D379" s="46">
        <f t="shared" si="20"/>
        <v>147035</v>
      </c>
      <c r="E379" s="100">
        <v>98000</v>
      </c>
      <c r="F379" s="100">
        <v>49035</v>
      </c>
      <c r="H379" s="98" t="s">
        <v>1621</v>
      </c>
      <c r="I379" s="99" t="s">
        <v>2123</v>
      </c>
      <c r="J379" s="79"/>
      <c r="K379" s="100">
        <f t="shared" si="21"/>
        <v>416516</v>
      </c>
      <c r="L379" s="79"/>
      <c r="M379" s="100">
        <v>416516</v>
      </c>
      <c r="O379" s="98" t="s">
        <v>1391</v>
      </c>
      <c r="P379" s="99" t="s">
        <v>2058</v>
      </c>
      <c r="Q379" s="100">
        <v>2029300</v>
      </c>
      <c r="R379" s="46">
        <f t="shared" si="22"/>
        <v>1822754</v>
      </c>
      <c r="S379" s="100">
        <v>529100</v>
      </c>
      <c r="T379" s="100">
        <v>1293654</v>
      </c>
      <c r="V379" s="98" t="s">
        <v>1418</v>
      </c>
      <c r="W379" s="99" t="s">
        <v>2067</v>
      </c>
      <c r="X379" s="79"/>
      <c r="Y379" s="100">
        <f t="shared" si="23"/>
        <v>23955734</v>
      </c>
      <c r="Z379" s="79"/>
      <c r="AA379" s="100">
        <v>23955734</v>
      </c>
    </row>
    <row r="380" spans="1:27" ht="15">
      <c r="A380" s="98" t="s">
        <v>1472</v>
      </c>
      <c r="B380" s="99" t="s">
        <v>1119</v>
      </c>
      <c r="C380" s="100">
        <v>951875</v>
      </c>
      <c r="D380" s="46">
        <f t="shared" si="20"/>
        <v>1385961</v>
      </c>
      <c r="E380" s="100">
        <v>435752</v>
      </c>
      <c r="F380" s="100">
        <v>950209</v>
      </c>
      <c r="H380" s="98" t="s">
        <v>1624</v>
      </c>
      <c r="I380" s="99" t="s">
        <v>2262</v>
      </c>
      <c r="J380" s="79"/>
      <c r="K380" s="100">
        <f t="shared" si="21"/>
        <v>760500</v>
      </c>
      <c r="L380" s="79"/>
      <c r="M380" s="100">
        <v>760500</v>
      </c>
      <c r="O380" s="98" t="s">
        <v>1394</v>
      </c>
      <c r="P380" s="99" t="s">
        <v>2059</v>
      </c>
      <c r="Q380" s="100">
        <v>379750</v>
      </c>
      <c r="R380" s="46">
        <f t="shared" si="22"/>
        <v>853692</v>
      </c>
      <c r="S380" s="100">
        <v>99100</v>
      </c>
      <c r="T380" s="100">
        <v>754592</v>
      </c>
      <c r="V380" s="98" t="s">
        <v>1421</v>
      </c>
      <c r="W380" s="99" t="s">
        <v>2068</v>
      </c>
      <c r="X380" s="100">
        <v>2618952</v>
      </c>
      <c r="Y380" s="100">
        <f t="shared" si="23"/>
        <v>9690460</v>
      </c>
      <c r="Z380" s="79"/>
      <c r="AA380" s="100">
        <v>9690460</v>
      </c>
    </row>
    <row r="381" spans="1:27" ht="15">
      <c r="A381" s="98" t="s">
        <v>1475</v>
      </c>
      <c r="B381" s="99" t="s">
        <v>2084</v>
      </c>
      <c r="C381" s="100">
        <v>263065</v>
      </c>
      <c r="D381" s="46">
        <f t="shared" si="20"/>
        <v>308344</v>
      </c>
      <c r="E381" s="79"/>
      <c r="F381" s="100">
        <v>308344</v>
      </c>
      <c r="H381" s="98" t="s">
        <v>1627</v>
      </c>
      <c r="I381" s="99" t="s">
        <v>2124</v>
      </c>
      <c r="J381" s="79"/>
      <c r="K381" s="100">
        <f t="shared" si="21"/>
        <v>37783</v>
      </c>
      <c r="L381" s="79"/>
      <c r="M381" s="100">
        <v>37783</v>
      </c>
      <c r="O381" s="98" t="s">
        <v>1397</v>
      </c>
      <c r="P381" s="99" t="s">
        <v>2060</v>
      </c>
      <c r="Q381" s="100">
        <v>3603400</v>
      </c>
      <c r="R381" s="46">
        <f t="shared" si="22"/>
        <v>7518623</v>
      </c>
      <c r="S381" s="100">
        <v>3723035</v>
      </c>
      <c r="T381" s="100">
        <v>3795588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1478</v>
      </c>
      <c r="B382" s="99" t="s">
        <v>2085</v>
      </c>
      <c r="C382" s="79"/>
      <c r="D382" s="46">
        <f t="shared" si="20"/>
        <v>778487</v>
      </c>
      <c r="E382" s="100">
        <v>318975</v>
      </c>
      <c r="F382" s="100">
        <v>459512</v>
      </c>
      <c r="H382" s="98" t="s">
        <v>1633</v>
      </c>
      <c r="I382" s="99" t="s">
        <v>2125</v>
      </c>
      <c r="J382" s="100">
        <v>3900</v>
      </c>
      <c r="K382" s="100">
        <f t="shared" si="21"/>
        <v>50600</v>
      </c>
      <c r="L382" s="79"/>
      <c r="M382" s="100">
        <v>50600</v>
      </c>
      <c r="O382" s="98" t="s">
        <v>1400</v>
      </c>
      <c r="P382" s="99" t="s">
        <v>2061</v>
      </c>
      <c r="Q382" s="100">
        <v>8821377</v>
      </c>
      <c r="R382" s="46">
        <f t="shared" si="22"/>
        <v>9137952</v>
      </c>
      <c r="S382" s="100">
        <v>5103260</v>
      </c>
      <c r="T382" s="100">
        <v>4034692</v>
      </c>
      <c r="V382" s="98" t="s">
        <v>1427</v>
      </c>
      <c r="W382" s="99" t="s">
        <v>2070</v>
      </c>
      <c r="X382" s="100">
        <v>480573</v>
      </c>
      <c r="Y382" s="100">
        <f t="shared" si="23"/>
        <v>5956274</v>
      </c>
      <c r="Z382" s="100">
        <v>155900</v>
      </c>
      <c r="AA382" s="100">
        <v>5800374</v>
      </c>
    </row>
    <row r="383" spans="1:27" ht="15">
      <c r="A383" s="98" t="s">
        <v>1481</v>
      </c>
      <c r="B383" s="99" t="s">
        <v>2086</v>
      </c>
      <c r="C383" s="100">
        <v>942065</v>
      </c>
      <c r="D383" s="46">
        <f t="shared" si="20"/>
        <v>1240334</v>
      </c>
      <c r="E383" s="100">
        <v>22400</v>
      </c>
      <c r="F383" s="100">
        <v>1217934</v>
      </c>
      <c r="H383" s="98" t="s">
        <v>1636</v>
      </c>
      <c r="I383" s="99" t="s">
        <v>2126</v>
      </c>
      <c r="J383" s="79"/>
      <c r="K383" s="100">
        <f t="shared" si="21"/>
        <v>104130</v>
      </c>
      <c r="L383" s="79"/>
      <c r="M383" s="100">
        <v>104130</v>
      </c>
      <c r="O383" s="98" t="s">
        <v>1403</v>
      </c>
      <c r="P383" s="99" t="s">
        <v>2062</v>
      </c>
      <c r="Q383" s="100">
        <v>522000</v>
      </c>
      <c r="R383" s="46">
        <f t="shared" si="22"/>
        <v>280033</v>
      </c>
      <c r="S383" s="79"/>
      <c r="T383" s="100">
        <v>280033</v>
      </c>
      <c r="V383" s="98" t="s">
        <v>1430</v>
      </c>
      <c r="W383" s="99" t="s">
        <v>2071</v>
      </c>
      <c r="X383" s="100">
        <v>193500</v>
      </c>
      <c r="Y383" s="100">
        <f t="shared" si="23"/>
        <v>1108529</v>
      </c>
      <c r="Z383" s="79"/>
      <c r="AA383" s="100">
        <v>1108529</v>
      </c>
    </row>
    <row r="384" spans="1:27" ht="15">
      <c r="A384" s="98" t="s">
        <v>1484</v>
      </c>
      <c r="B384" s="99" t="s">
        <v>2087</v>
      </c>
      <c r="C384" s="100">
        <v>299500</v>
      </c>
      <c r="D384" s="46">
        <f t="shared" si="20"/>
        <v>41300</v>
      </c>
      <c r="E384" s="79"/>
      <c r="F384" s="100">
        <v>41300</v>
      </c>
      <c r="H384" s="98" t="s">
        <v>1639</v>
      </c>
      <c r="I384" s="99" t="s">
        <v>2127</v>
      </c>
      <c r="J384" s="79"/>
      <c r="K384" s="100">
        <f t="shared" si="21"/>
        <v>19325</v>
      </c>
      <c r="L384" s="79"/>
      <c r="M384" s="100">
        <v>19325</v>
      </c>
      <c r="O384" s="98" t="s">
        <v>1406</v>
      </c>
      <c r="P384" s="99" t="s">
        <v>2063</v>
      </c>
      <c r="Q384" s="100">
        <v>278501</v>
      </c>
      <c r="R384" s="46">
        <f t="shared" si="22"/>
        <v>4240495</v>
      </c>
      <c r="S384" s="100">
        <v>394075</v>
      </c>
      <c r="T384" s="100">
        <v>3846420</v>
      </c>
      <c r="V384" s="98" t="s">
        <v>1433</v>
      </c>
      <c r="W384" s="99" t="s">
        <v>2072</v>
      </c>
      <c r="X384" s="79"/>
      <c r="Y384" s="100">
        <f t="shared" si="23"/>
        <v>1281753</v>
      </c>
      <c r="Z384" s="100">
        <v>489700</v>
      </c>
      <c r="AA384" s="100">
        <v>792053</v>
      </c>
    </row>
    <row r="385" spans="1:27" ht="15">
      <c r="A385" s="98" t="s">
        <v>1487</v>
      </c>
      <c r="B385" s="99" t="s">
        <v>2088</v>
      </c>
      <c r="C385" s="79"/>
      <c r="D385" s="46">
        <f t="shared" si="20"/>
        <v>107085</v>
      </c>
      <c r="E385" s="79"/>
      <c r="F385" s="100">
        <v>107085</v>
      </c>
      <c r="H385" s="98" t="s">
        <v>1642</v>
      </c>
      <c r="I385" s="99" t="s">
        <v>2128</v>
      </c>
      <c r="J385" s="100">
        <v>1</v>
      </c>
      <c r="K385" s="100">
        <f t="shared" si="21"/>
        <v>3189756</v>
      </c>
      <c r="L385" s="100">
        <v>2353500</v>
      </c>
      <c r="M385" s="100">
        <v>836256</v>
      </c>
      <c r="O385" s="98" t="s">
        <v>1409</v>
      </c>
      <c r="P385" s="99" t="s">
        <v>2064</v>
      </c>
      <c r="Q385" s="100">
        <v>2114735</v>
      </c>
      <c r="R385" s="46">
        <f t="shared" si="22"/>
        <v>6938569</v>
      </c>
      <c r="S385" s="100">
        <v>1637092</v>
      </c>
      <c r="T385" s="100">
        <v>5301477</v>
      </c>
      <c r="V385" s="98" t="s">
        <v>1436</v>
      </c>
      <c r="W385" s="99" t="s">
        <v>2073</v>
      </c>
      <c r="X385" s="100">
        <v>8731700</v>
      </c>
      <c r="Y385" s="100">
        <f t="shared" si="23"/>
        <v>36686652</v>
      </c>
      <c r="Z385" s="79"/>
      <c r="AA385" s="100">
        <v>36686652</v>
      </c>
    </row>
    <row r="386" spans="1:27" ht="15">
      <c r="A386" s="98" t="s">
        <v>1490</v>
      </c>
      <c r="B386" s="99" t="s">
        <v>2089</v>
      </c>
      <c r="C386" s="100">
        <v>549750</v>
      </c>
      <c r="D386" s="46">
        <f t="shared" si="20"/>
        <v>2228062</v>
      </c>
      <c r="E386" s="100">
        <v>1373350</v>
      </c>
      <c r="F386" s="100">
        <v>854712</v>
      </c>
      <c r="H386" s="98" t="s">
        <v>1645</v>
      </c>
      <c r="I386" s="99" t="s">
        <v>2129</v>
      </c>
      <c r="J386" s="79"/>
      <c r="K386" s="100">
        <f t="shared" si="21"/>
        <v>115726</v>
      </c>
      <c r="L386" s="79"/>
      <c r="M386" s="100">
        <v>115726</v>
      </c>
      <c r="O386" s="98" t="s">
        <v>1412</v>
      </c>
      <c r="P386" s="99" t="s">
        <v>2065</v>
      </c>
      <c r="Q386" s="100">
        <v>372807</v>
      </c>
      <c r="R386" s="46">
        <f t="shared" si="22"/>
        <v>4466433</v>
      </c>
      <c r="S386" s="100">
        <v>94000</v>
      </c>
      <c r="T386" s="100">
        <v>4372433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1493</v>
      </c>
      <c r="B387" s="99" t="s">
        <v>2090</v>
      </c>
      <c r="C387" s="100">
        <v>21800</v>
      </c>
      <c r="D387" s="46">
        <f t="shared" si="20"/>
        <v>819100</v>
      </c>
      <c r="E387" s="100">
        <v>124500</v>
      </c>
      <c r="F387" s="100">
        <v>694600</v>
      </c>
      <c r="H387" s="98" t="s">
        <v>1648</v>
      </c>
      <c r="I387" s="99" t="s">
        <v>2130</v>
      </c>
      <c r="J387" s="100">
        <v>14000</v>
      </c>
      <c r="K387" s="100">
        <f t="shared" si="21"/>
        <v>103887</v>
      </c>
      <c r="L387" s="79"/>
      <c r="M387" s="100">
        <v>103887</v>
      </c>
      <c r="O387" s="98" t="s">
        <v>1415</v>
      </c>
      <c r="P387" s="99" t="s">
        <v>2066</v>
      </c>
      <c r="Q387" s="100">
        <v>585800</v>
      </c>
      <c r="R387" s="46">
        <f t="shared" si="22"/>
        <v>2107117</v>
      </c>
      <c r="S387" s="100">
        <v>325900</v>
      </c>
      <c r="T387" s="100">
        <v>1781217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1496</v>
      </c>
      <c r="B388" s="99" t="s">
        <v>2261</v>
      </c>
      <c r="C388" s="79"/>
      <c r="D388" s="46">
        <f t="shared" si="20"/>
        <v>11550</v>
      </c>
      <c r="E388" s="79"/>
      <c r="F388" s="100">
        <v>11550</v>
      </c>
      <c r="H388" s="98" t="s">
        <v>1651</v>
      </c>
      <c r="I388" s="99" t="s">
        <v>2131</v>
      </c>
      <c r="J388" s="100">
        <v>2400</v>
      </c>
      <c r="K388" s="100">
        <f t="shared" si="21"/>
        <v>77584</v>
      </c>
      <c r="L388" s="100">
        <v>2500</v>
      </c>
      <c r="M388" s="100">
        <v>75084</v>
      </c>
      <c r="O388" s="98" t="s">
        <v>1418</v>
      </c>
      <c r="P388" s="99" t="s">
        <v>2067</v>
      </c>
      <c r="Q388" s="100">
        <v>4108500</v>
      </c>
      <c r="R388" s="46">
        <f t="shared" si="22"/>
        <v>5152574</v>
      </c>
      <c r="S388" s="100">
        <v>1800000</v>
      </c>
      <c r="T388" s="100">
        <v>3352574</v>
      </c>
      <c r="V388" s="98" t="s">
        <v>1445</v>
      </c>
      <c r="W388" s="99" t="s">
        <v>2076</v>
      </c>
      <c r="X388" s="79"/>
      <c r="Y388" s="100">
        <f t="shared" si="23"/>
        <v>66145</v>
      </c>
      <c r="Z388" s="79"/>
      <c r="AA388" s="100">
        <v>66145</v>
      </c>
    </row>
    <row r="389" spans="1:27" ht="15">
      <c r="A389" s="98" t="s">
        <v>1499</v>
      </c>
      <c r="B389" s="99" t="s">
        <v>1814</v>
      </c>
      <c r="C389" s="79"/>
      <c r="D389" s="46">
        <f t="shared" si="20"/>
        <v>876861</v>
      </c>
      <c r="E389" s="100">
        <v>27442</v>
      </c>
      <c r="F389" s="100">
        <v>849419</v>
      </c>
      <c r="H389" s="98" t="s">
        <v>1654</v>
      </c>
      <c r="I389" s="99" t="s">
        <v>2132</v>
      </c>
      <c r="J389" s="79"/>
      <c r="K389" s="100">
        <f t="shared" si="21"/>
        <v>17180</v>
      </c>
      <c r="L389" s="79"/>
      <c r="M389" s="100">
        <v>17180</v>
      </c>
      <c r="O389" s="98" t="s">
        <v>1421</v>
      </c>
      <c r="P389" s="99" t="s">
        <v>2068</v>
      </c>
      <c r="Q389" s="100">
        <v>3584700</v>
      </c>
      <c r="R389" s="46">
        <f t="shared" si="22"/>
        <v>4015782</v>
      </c>
      <c r="S389" s="100">
        <v>1519750</v>
      </c>
      <c r="T389" s="100">
        <v>2496032</v>
      </c>
      <c r="V389" s="98" t="s">
        <v>1448</v>
      </c>
      <c r="W389" s="99" t="s">
        <v>2077</v>
      </c>
      <c r="X389" s="100">
        <v>3775387</v>
      </c>
      <c r="Y389" s="100">
        <f t="shared" si="23"/>
        <v>8237977</v>
      </c>
      <c r="Z389" s="100">
        <v>4334100</v>
      </c>
      <c r="AA389" s="100">
        <v>3903877</v>
      </c>
    </row>
    <row r="390" spans="1:27" ht="15">
      <c r="A390" s="98" t="s">
        <v>1501</v>
      </c>
      <c r="B390" s="99" t="s">
        <v>2091</v>
      </c>
      <c r="C390" s="79"/>
      <c r="D390" s="46">
        <f t="shared" si="20"/>
        <v>184945</v>
      </c>
      <c r="E390" s="100">
        <v>41900</v>
      </c>
      <c r="F390" s="100">
        <v>143045</v>
      </c>
      <c r="H390" s="98" t="s">
        <v>1657</v>
      </c>
      <c r="I390" s="99" t="s">
        <v>2133</v>
      </c>
      <c r="J390" s="100">
        <v>20000</v>
      </c>
      <c r="K390" s="100">
        <f t="shared" si="21"/>
        <v>71510</v>
      </c>
      <c r="L390" s="79"/>
      <c r="M390" s="100">
        <v>71510</v>
      </c>
      <c r="O390" s="98" t="s">
        <v>1424</v>
      </c>
      <c r="P390" s="99" t="s">
        <v>2069</v>
      </c>
      <c r="Q390" s="100">
        <v>3670000</v>
      </c>
      <c r="R390" s="46">
        <f t="shared" si="22"/>
        <v>5143010</v>
      </c>
      <c r="S390" s="100">
        <v>1012700</v>
      </c>
      <c r="T390" s="100">
        <v>4130310</v>
      </c>
      <c r="V390" s="98" t="s">
        <v>1451</v>
      </c>
      <c r="W390" s="99" t="s">
        <v>2078</v>
      </c>
      <c r="X390" s="100">
        <v>6345000</v>
      </c>
      <c r="Y390" s="100">
        <f t="shared" si="23"/>
        <v>29243844</v>
      </c>
      <c r="Z390" s="100">
        <v>3001234</v>
      </c>
      <c r="AA390" s="100">
        <v>26242610</v>
      </c>
    </row>
    <row r="391" spans="1:27" ht="15">
      <c r="A391" s="98" t="s">
        <v>1505</v>
      </c>
      <c r="B391" s="99" t="s">
        <v>2092</v>
      </c>
      <c r="C391" s="79"/>
      <c r="D391" s="46">
        <f aca="true" t="shared" si="24" ref="D391:D454">E391+F391</f>
        <v>190433</v>
      </c>
      <c r="E391" s="100">
        <v>150000</v>
      </c>
      <c r="F391" s="100">
        <v>40433</v>
      </c>
      <c r="H391" s="98" t="s">
        <v>1660</v>
      </c>
      <c r="I391" s="99" t="s">
        <v>2134</v>
      </c>
      <c r="J391" s="100">
        <v>6550</v>
      </c>
      <c r="K391" s="100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502752</v>
      </c>
      <c r="R391" s="46">
        <f aca="true" t="shared" si="26" ref="R391:R454">S391+T391</f>
        <v>4177793</v>
      </c>
      <c r="S391" s="100">
        <v>433303</v>
      </c>
      <c r="T391" s="100">
        <v>3744490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1663461</v>
      </c>
      <c r="Z391" s="79"/>
      <c r="AA391" s="100">
        <v>1663461</v>
      </c>
    </row>
    <row r="392" spans="1:27" ht="15">
      <c r="A392" s="98" t="s">
        <v>1508</v>
      </c>
      <c r="B392" s="99" t="s">
        <v>2093</v>
      </c>
      <c r="C392" s="79"/>
      <c r="D392" s="46">
        <f t="shared" si="24"/>
        <v>90280</v>
      </c>
      <c r="E392" s="79"/>
      <c r="F392" s="100">
        <v>90280</v>
      </c>
      <c r="H392" s="98" t="s">
        <v>1663</v>
      </c>
      <c r="I392" s="99" t="s">
        <v>2135</v>
      </c>
      <c r="J392" s="79"/>
      <c r="K392" s="100">
        <f t="shared" si="25"/>
        <v>3000</v>
      </c>
      <c r="L392" s="79"/>
      <c r="M392" s="100">
        <v>3000</v>
      </c>
      <c r="O392" s="98" t="s">
        <v>1430</v>
      </c>
      <c r="P392" s="99" t="s">
        <v>2071</v>
      </c>
      <c r="Q392" s="100">
        <v>1184800</v>
      </c>
      <c r="R392" s="46">
        <f t="shared" si="26"/>
        <v>3932760</v>
      </c>
      <c r="S392" s="100">
        <v>878030</v>
      </c>
      <c r="T392" s="100">
        <v>3054730</v>
      </c>
      <c r="V392" s="98" t="s">
        <v>1457</v>
      </c>
      <c r="W392" s="99" t="s">
        <v>2080</v>
      </c>
      <c r="X392" s="100">
        <v>9406701</v>
      </c>
      <c r="Y392" s="100">
        <f t="shared" si="27"/>
        <v>20952205</v>
      </c>
      <c r="Z392" s="79"/>
      <c r="AA392" s="100">
        <v>20952205</v>
      </c>
    </row>
    <row r="393" spans="1:27" ht="15">
      <c r="A393" s="98" t="s">
        <v>1511</v>
      </c>
      <c r="B393" s="99" t="s">
        <v>2094</v>
      </c>
      <c r="C393" s="100">
        <v>1180350</v>
      </c>
      <c r="D393" s="46">
        <f t="shared" si="24"/>
        <v>64925</v>
      </c>
      <c r="E393" s="79"/>
      <c r="F393" s="100">
        <v>64925</v>
      </c>
      <c r="H393" s="98" t="s">
        <v>1666</v>
      </c>
      <c r="I393" s="99" t="s">
        <v>2136</v>
      </c>
      <c r="J393" s="100">
        <v>21667788</v>
      </c>
      <c r="K393" s="100">
        <f t="shared" si="25"/>
        <v>333250</v>
      </c>
      <c r="L393" s="79"/>
      <c r="M393" s="100">
        <v>333250</v>
      </c>
      <c r="O393" s="98" t="s">
        <v>1433</v>
      </c>
      <c r="P393" s="99" t="s">
        <v>2072</v>
      </c>
      <c r="Q393" s="100">
        <v>541603</v>
      </c>
      <c r="R393" s="46">
        <f t="shared" si="26"/>
        <v>1403643</v>
      </c>
      <c r="S393" s="79"/>
      <c r="T393" s="100">
        <v>1403643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1514</v>
      </c>
      <c r="B394" s="99" t="s">
        <v>2095</v>
      </c>
      <c r="C394" s="100">
        <v>160000</v>
      </c>
      <c r="D394" s="46">
        <f t="shared" si="24"/>
        <v>269822</v>
      </c>
      <c r="E394" s="100">
        <v>11500</v>
      </c>
      <c r="F394" s="100">
        <v>258322</v>
      </c>
      <c r="H394" s="98" t="s">
        <v>1672</v>
      </c>
      <c r="I394" s="99" t="s">
        <v>2138</v>
      </c>
      <c r="J394" s="100">
        <v>41950</v>
      </c>
      <c r="K394" s="100">
        <f t="shared" si="25"/>
        <v>59265</v>
      </c>
      <c r="L394" s="79"/>
      <c r="M394" s="100">
        <v>59265</v>
      </c>
      <c r="O394" s="98" t="s">
        <v>1436</v>
      </c>
      <c r="P394" s="99" t="s">
        <v>2073</v>
      </c>
      <c r="Q394" s="100">
        <v>3644685</v>
      </c>
      <c r="R394" s="46">
        <f t="shared" si="26"/>
        <v>12313954</v>
      </c>
      <c r="S394" s="100">
        <v>2828920</v>
      </c>
      <c r="T394" s="100">
        <v>9485034</v>
      </c>
      <c r="V394" s="98" t="s">
        <v>1463</v>
      </c>
      <c r="W394" s="99" t="s">
        <v>2081</v>
      </c>
      <c r="X394" s="79"/>
      <c r="Y394" s="100">
        <f t="shared" si="27"/>
        <v>791939</v>
      </c>
      <c r="Z394" s="79"/>
      <c r="AA394" s="100">
        <v>791939</v>
      </c>
    </row>
    <row r="395" spans="1:27" ht="15">
      <c r="A395" s="98" t="s">
        <v>1517</v>
      </c>
      <c r="B395" s="99" t="s">
        <v>2096</v>
      </c>
      <c r="C395" s="100">
        <v>563504</v>
      </c>
      <c r="D395" s="46">
        <f t="shared" si="24"/>
        <v>2226983</v>
      </c>
      <c r="E395" s="100">
        <v>304001</v>
      </c>
      <c r="F395" s="100">
        <v>1922982</v>
      </c>
      <c r="H395" s="98" t="s">
        <v>1675</v>
      </c>
      <c r="I395" s="99" t="s">
        <v>2139</v>
      </c>
      <c r="J395" s="79"/>
      <c r="K395" s="100">
        <f t="shared" si="25"/>
        <v>131458</v>
      </c>
      <c r="L395" s="79"/>
      <c r="M395" s="100">
        <v>131458</v>
      </c>
      <c r="O395" s="98" t="s">
        <v>1439</v>
      </c>
      <c r="P395" s="99" t="s">
        <v>2074</v>
      </c>
      <c r="Q395" s="100">
        <v>250001</v>
      </c>
      <c r="R395" s="46">
        <f t="shared" si="26"/>
        <v>2291535</v>
      </c>
      <c r="S395" s="100">
        <v>274300</v>
      </c>
      <c r="T395" s="100">
        <v>2017235</v>
      </c>
      <c r="V395" s="98" t="s">
        <v>1466</v>
      </c>
      <c r="W395" s="99" t="s">
        <v>2082</v>
      </c>
      <c r="X395" s="100">
        <v>2837219</v>
      </c>
      <c r="Y395" s="100">
        <f t="shared" si="27"/>
        <v>8832598</v>
      </c>
      <c r="Z395" s="100">
        <v>1048000</v>
      </c>
      <c r="AA395" s="100">
        <v>7784598</v>
      </c>
    </row>
    <row r="396" spans="1:27" ht="15">
      <c r="A396" s="98" t="s">
        <v>1520</v>
      </c>
      <c r="B396" s="99" t="s">
        <v>2097</v>
      </c>
      <c r="C396" s="100">
        <v>668500</v>
      </c>
      <c r="D396" s="46">
        <f t="shared" si="24"/>
        <v>1723362</v>
      </c>
      <c r="E396" s="100">
        <v>227150</v>
      </c>
      <c r="F396" s="100">
        <v>1496212</v>
      </c>
      <c r="H396" s="98" t="s">
        <v>1678</v>
      </c>
      <c r="I396" s="99" t="s">
        <v>2140</v>
      </c>
      <c r="J396" s="100">
        <v>35000</v>
      </c>
      <c r="K396" s="100">
        <f t="shared" si="25"/>
        <v>496723</v>
      </c>
      <c r="L396" s="79"/>
      <c r="M396" s="100">
        <v>496723</v>
      </c>
      <c r="O396" s="98" t="s">
        <v>1442</v>
      </c>
      <c r="P396" s="99" t="s">
        <v>2075</v>
      </c>
      <c r="Q396" s="100">
        <v>43750</v>
      </c>
      <c r="R396" s="46">
        <f t="shared" si="26"/>
        <v>3087029</v>
      </c>
      <c r="S396" s="100">
        <v>43900</v>
      </c>
      <c r="T396" s="100">
        <v>3043129</v>
      </c>
      <c r="V396" s="98" t="s">
        <v>1469</v>
      </c>
      <c r="W396" s="99" t="s">
        <v>2083</v>
      </c>
      <c r="X396" s="79"/>
      <c r="Y396" s="100">
        <f t="shared" si="27"/>
        <v>169309</v>
      </c>
      <c r="Z396" s="79"/>
      <c r="AA396" s="100">
        <v>169309</v>
      </c>
    </row>
    <row r="397" spans="1:27" ht="15">
      <c r="A397" s="98" t="s">
        <v>1523</v>
      </c>
      <c r="B397" s="99" t="s">
        <v>2098</v>
      </c>
      <c r="C397" s="100">
        <v>4497508</v>
      </c>
      <c r="D397" s="46">
        <f t="shared" si="24"/>
        <v>5601039</v>
      </c>
      <c r="E397" s="100">
        <v>189753</v>
      </c>
      <c r="F397" s="100">
        <v>5411286</v>
      </c>
      <c r="H397" s="98" t="s">
        <v>1689</v>
      </c>
      <c r="I397" s="99" t="s">
        <v>2142</v>
      </c>
      <c r="J397" s="79"/>
      <c r="K397" s="100">
        <f t="shared" si="25"/>
        <v>66365</v>
      </c>
      <c r="L397" s="79"/>
      <c r="M397" s="100">
        <v>66365</v>
      </c>
      <c r="O397" s="98" t="s">
        <v>1445</v>
      </c>
      <c r="P397" s="99" t="s">
        <v>2076</v>
      </c>
      <c r="Q397" s="79"/>
      <c r="R397" s="46">
        <f t="shared" si="26"/>
        <v>927817</v>
      </c>
      <c r="S397" s="100">
        <v>100900</v>
      </c>
      <c r="T397" s="100">
        <v>826917</v>
      </c>
      <c r="V397" s="98" t="s">
        <v>1472</v>
      </c>
      <c r="W397" s="99" t="s">
        <v>1119</v>
      </c>
      <c r="X397" s="100">
        <v>6480840</v>
      </c>
      <c r="Y397" s="100">
        <f t="shared" si="27"/>
        <v>19145977</v>
      </c>
      <c r="Z397" s="100">
        <v>31500</v>
      </c>
      <c r="AA397" s="100">
        <v>19114477</v>
      </c>
    </row>
    <row r="398" spans="1:27" ht="15">
      <c r="A398" s="98" t="s">
        <v>1525</v>
      </c>
      <c r="B398" s="99" t="s">
        <v>2099</v>
      </c>
      <c r="C398" s="100">
        <v>105601</v>
      </c>
      <c r="D398" s="46">
        <f t="shared" si="24"/>
        <v>11350</v>
      </c>
      <c r="E398" s="79"/>
      <c r="F398" s="100">
        <v>11350</v>
      </c>
      <c r="H398" s="98" t="s">
        <v>1692</v>
      </c>
      <c r="I398" s="99" t="s">
        <v>2143</v>
      </c>
      <c r="J398" s="79"/>
      <c r="K398" s="100">
        <f t="shared" si="25"/>
        <v>207025</v>
      </c>
      <c r="L398" s="79"/>
      <c r="M398" s="100">
        <v>207025</v>
      </c>
      <c r="O398" s="98" t="s">
        <v>1448</v>
      </c>
      <c r="P398" s="99" t="s">
        <v>2077</v>
      </c>
      <c r="Q398" s="100">
        <v>1766650</v>
      </c>
      <c r="R398" s="46">
        <f t="shared" si="26"/>
        <v>5542873</v>
      </c>
      <c r="S398" s="100">
        <v>1535240</v>
      </c>
      <c r="T398" s="100">
        <v>4007633</v>
      </c>
      <c r="V398" s="98" t="s">
        <v>1475</v>
      </c>
      <c r="W398" s="99" t="s">
        <v>2084</v>
      </c>
      <c r="X398" s="100">
        <v>28500</v>
      </c>
      <c r="Y398" s="100">
        <f t="shared" si="27"/>
        <v>1092080</v>
      </c>
      <c r="Z398" s="79"/>
      <c r="AA398" s="100">
        <v>1092080</v>
      </c>
    </row>
    <row r="399" spans="1:27" ht="15">
      <c r="A399" s="98" t="s">
        <v>1528</v>
      </c>
      <c r="B399" s="99" t="s">
        <v>2100</v>
      </c>
      <c r="C399" s="100">
        <v>1320254</v>
      </c>
      <c r="D399" s="46">
        <f t="shared" si="24"/>
        <v>63866</v>
      </c>
      <c r="E399" s="79"/>
      <c r="F399" s="100">
        <v>63866</v>
      </c>
      <c r="H399" s="98" t="s">
        <v>1695</v>
      </c>
      <c r="I399" s="99" t="s">
        <v>2221</v>
      </c>
      <c r="J399" s="100">
        <v>37000</v>
      </c>
      <c r="K399" s="100">
        <f t="shared" si="25"/>
        <v>206531</v>
      </c>
      <c r="L399" s="79"/>
      <c r="M399" s="100">
        <v>206531</v>
      </c>
      <c r="O399" s="98" t="s">
        <v>1451</v>
      </c>
      <c r="P399" s="99" t="s">
        <v>2078</v>
      </c>
      <c r="Q399" s="100">
        <v>354800</v>
      </c>
      <c r="R399" s="46">
        <f t="shared" si="26"/>
        <v>8778735</v>
      </c>
      <c r="S399" s="100">
        <v>1779113</v>
      </c>
      <c r="T399" s="100">
        <v>6999622</v>
      </c>
      <c r="V399" s="98" t="s">
        <v>1478</v>
      </c>
      <c r="W399" s="99" t="s">
        <v>2085</v>
      </c>
      <c r="X399" s="100">
        <v>102400</v>
      </c>
      <c r="Y399" s="100">
        <f t="shared" si="27"/>
        <v>4248778</v>
      </c>
      <c r="Z399" s="100">
        <v>34000</v>
      </c>
      <c r="AA399" s="100">
        <v>4214778</v>
      </c>
    </row>
    <row r="400" spans="1:27" ht="15">
      <c r="A400" s="98" t="s">
        <v>1531</v>
      </c>
      <c r="B400" s="99" t="s">
        <v>2101</v>
      </c>
      <c r="C400" s="79"/>
      <c r="D400" s="46">
        <f t="shared" si="24"/>
        <v>140072</v>
      </c>
      <c r="E400" s="79"/>
      <c r="F400" s="100">
        <v>140072</v>
      </c>
      <c r="H400" s="98" t="s">
        <v>1702</v>
      </c>
      <c r="I400" s="99" t="s">
        <v>2145</v>
      </c>
      <c r="J400" s="79"/>
      <c r="K400" s="100">
        <f t="shared" si="25"/>
        <v>616590</v>
      </c>
      <c r="L400" s="79"/>
      <c r="M400" s="100">
        <v>616590</v>
      </c>
      <c r="O400" s="98" t="s">
        <v>1454</v>
      </c>
      <c r="P400" s="99" t="s">
        <v>2079</v>
      </c>
      <c r="Q400" s="100">
        <v>340000</v>
      </c>
      <c r="R400" s="46">
        <f t="shared" si="26"/>
        <v>3545979</v>
      </c>
      <c r="S400" s="100">
        <v>583450</v>
      </c>
      <c r="T400" s="100">
        <v>2962529</v>
      </c>
      <c r="V400" s="98" t="s">
        <v>1481</v>
      </c>
      <c r="W400" s="99" t="s">
        <v>2086</v>
      </c>
      <c r="X400" s="100">
        <v>461400</v>
      </c>
      <c r="Y400" s="100">
        <f t="shared" si="27"/>
        <v>5269339</v>
      </c>
      <c r="Z400" s="100">
        <v>89000</v>
      </c>
      <c r="AA400" s="100">
        <v>5180339</v>
      </c>
    </row>
    <row r="401" spans="1:27" ht="15">
      <c r="A401" s="98" t="s">
        <v>1534</v>
      </c>
      <c r="B401" s="99" t="s">
        <v>2102</v>
      </c>
      <c r="C401" s="100">
        <v>4094108</v>
      </c>
      <c r="D401" s="46">
        <f t="shared" si="24"/>
        <v>2016055</v>
      </c>
      <c r="E401" s="100">
        <v>75842</v>
      </c>
      <c r="F401" s="100">
        <v>1940213</v>
      </c>
      <c r="H401" s="98" t="s">
        <v>1705</v>
      </c>
      <c r="I401" s="99" t="s">
        <v>2146</v>
      </c>
      <c r="J401" s="100">
        <v>285200</v>
      </c>
      <c r="K401" s="100">
        <f t="shared" si="25"/>
        <v>7981648</v>
      </c>
      <c r="L401" s="79"/>
      <c r="M401" s="100">
        <v>7981648</v>
      </c>
      <c r="O401" s="98" t="s">
        <v>1457</v>
      </c>
      <c r="P401" s="99" t="s">
        <v>2080</v>
      </c>
      <c r="Q401" s="100">
        <v>883248</v>
      </c>
      <c r="R401" s="46">
        <f t="shared" si="26"/>
        <v>12987218</v>
      </c>
      <c r="S401" s="100">
        <v>497700</v>
      </c>
      <c r="T401" s="100">
        <v>12489518</v>
      </c>
      <c r="V401" s="98" t="s">
        <v>1484</v>
      </c>
      <c r="W401" s="99" t="s">
        <v>2087</v>
      </c>
      <c r="X401" s="100">
        <v>50000</v>
      </c>
      <c r="Y401" s="100">
        <f t="shared" si="27"/>
        <v>2138351</v>
      </c>
      <c r="Z401" s="79"/>
      <c r="AA401" s="100">
        <v>2138351</v>
      </c>
    </row>
    <row r="402" spans="1:27" ht="15">
      <c r="A402" s="98" t="s">
        <v>1537</v>
      </c>
      <c r="B402" s="99" t="s">
        <v>2103</v>
      </c>
      <c r="C402" s="100">
        <v>2008849</v>
      </c>
      <c r="D402" s="46">
        <f t="shared" si="24"/>
        <v>894377</v>
      </c>
      <c r="E402" s="100">
        <v>90102</v>
      </c>
      <c r="F402" s="100">
        <v>804275</v>
      </c>
      <c r="H402" s="98" t="s">
        <v>1708</v>
      </c>
      <c r="I402" s="99" t="s">
        <v>2147</v>
      </c>
      <c r="J402" s="79"/>
      <c r="K402" s="100">
        <f t="shared" si="25"/>
        <v>34604</v>
      </c>
      <c r="L402" s="79"/>
      <c r="M402" s="100">
        <v>34604</v>
      </c>
      <c r="O402" s="98" t="s">
        <v>1460</v>
      </c>
      <c r="P402" s="99" t="s">
        <v>2313</v>
      </c>
      <c r="Q402" s="100">
        <v>1213000</v>
      </c>
      <c r="R402" s="46">
        <f t="shared" si="26"/>
        <v>2614037</v>
      </c>
      <c r="S402" s="100">
        <v>493999</v>
      </c>
      <c r="T402" s="100">
        <v>2120038</v>
      </c>
      <c r="V402" s="98" t="s">
        <v>1487</v>
      </c>
      <c r="W402" s="99" t="s">
        <v>2088</v>
      </c>
      <c r="X402" s="100">
        <v>1173111</v>
      </c>
      <c r="Y402" s="100">
        <f t="shared" si="27"/>
        <v>1766177</v>
      </c>
      <c r="Z402" s="79"/>
      <c r="AA402" s="100">
        <v>1766177</v>
      </c>
    </row>
    <row r="403" spans="1:27" ht="15">
      <c r="A403" s="98" t="s">
        <v>1543</v>
      </c>
      <c r="B403" s="99" t="s">
        <v>2105</v>
      </c>
      <c r="C403" s="100">
        <v>18813392</v>
      </c>
      <c r="D403" s="46">
        <f t="shared" si="24"/>
        <v>2419190</v>
      </c>
      <c r="E403" s="100">
        <v>1479108</v>
      </c>
      <c r="F403" s="100">
        <v>940082</v>
      </c>
      <c r="H403" s="98" t="s">
        <v>1714</v>
      </c>
      <c r="I403" s="99" t="s">
        <v>2149</v>
      </c>
      <c r="J403" s="100">
        <v>1462350</v>
      </c>
      <c r="K403" s="100">
        <f t="shared" si="25"/>
        <v>5525508</v>
      </c>
      <c r="L403" s="100">
        <v>1490000</v>
      </c>
      <c r="M403" s="100">
        <v>4035508</v>
      </c>
      <c r="O403" s="98" t="s">
        <v>1463</v>
      </c>
      <c r="P403" s="99" t="s">
        <v>2081</v>
      </c>
      <c r="Q403" s="100">
        <v>4515018</v>
      </c>
      <c r="R403" s="46">
        <f t="shared" si="26"/>
        <v>1009499</v>
      </c>
      <c r="S403" s="100">
        <v>92600</v>
      </c>
      <c r="T403" s="100">
        <v>916899</v>
      </c>
      <c r="V403" s="98" t="s">
        <v>1490</v>
      </c>
      <c r="W403" s="99" t="s">
        <v>2089</v>
      </c>
      <c r="X403" s="100">
        <v>1434659</v>
      </c>
      <c r="Y403" s="100">
        <f t="shared" si="27"/>
        <v>5752137</v>
      </c>
      <c r="Z403" s="100">
        <v>12000</v>
      </c>
      <c r="AA403" s="100">
        <v>5740137</v>
      </c>
    </row>
    <row r="404" spans="1:27" ht="15">
      <c r="A404" s="98" t="s">
        <v>1546</v>
      </c>
      <c r="B404" s="99" t="s">
        <v>2106</v>
      </c>
      <c r="C404" s="100">
        <v>2298317</v>
      </c>
      <c r="D404" s="46">
        <f t="shared" si="24"/>
        <v>170587</v>
      </c>
      <c r="E404" s="100">
        <v>94300</v>
      </c>
      <c r="F404" s="100">
        <v>76287</v>
      </c>
      <c r="H404" s="98" t="s">
        <v>1717</v>
      </c>
      <c r="I404" s="99" t="s">
        <v>2150</v>
      </c>
      <c r="J404" s="100">
        <v>35149002</v>
      </c>
      <c r="K404" s="100">
        <f t="shared" si="25"/>
        <v>19916545</v>
      </c>
      <c r="L404" s="79"/>
      <c r="M404" s="100">
        <v>19916545</v>
      </c>
      <c r="O404" s="98" t="s">
        <v>1466</v>
      </c>
      <c r="P404" s="99" t="s">
        <v>2082</v>
      </c>
      <c r="Q404" s="100">
        <v>6549260</v>
      </c>
      <c r="R404" s="46">
        <f t="shared" si="26"/>
        <v>6008195</v>
      </c>
      <c r="S404" s="100">
        <v>492362</v>
      </c>
      <c r="T404" s="100">
        <v>5515833</v>
      </c>
      <c r="V404" s="98" t="s">
        <v>1493</v>
      </c>
      <c r="W404" s="99" t="s">
        <v>2090</v>
      </c>
      <c r="X404" s="79"/>
      <c r="Y404" s="100">
        <f t="shared" si="27"/>
        <v>5117290</v>
      </c>
      <c r="Z404" s="79"/>
      <c r="AA404" s="100">
        <v>5117290</v>
      </c>
    </row>
    <row r="405" spans="1:27" ht="15">
      <c r="A405" s="98" t="s">
        <v>1549</v>
      </c>
      <c r="B405" s="99" t="s">
        <v>2107</v>
      </c>
      <c r="C405" s="100">
        <v>883560</v>
      </c>
      <c r="D405" s="46">
        <f t="shared" si="24"/>
        <v>1183568</v>
      </c>
      <c r="E405" s="100">
        <v>120800</v>
      </c>
      <c r="F405" s="100">
        <v>1062768</v>
      </c>
      <c r="H405" s="98" t="s">
        <v>1720</v>
      </c>
      <c r="I405" s="99" t="s">
        <v>2318</v>
      </c>
      <c r="J405" s="79"/>
      <c r="K405" s="100">
        <f t="shared" si="25"/>
        <v>53000</v>
      </c>
      <c r="L405" s="79"/>
      <c r="M405" s="100">
        <v>53000</v>
      </c>
      <c r="O405" s="98" t="s">
        <v>1469</v>
      </c>
      <c r="P405" s="99" t="s">
        <v>2083</v>
      </c>
      <c r="Q405" s="79"/>
      <c r="R405" s="46">
        <f t="shared" si="26"/>
        <v>498828</v>
      </c>
      <c r="S405" s="100">
        <v>158800</v>
      </c>
      <c r="T405" s="100">
        <v>340028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1552</v>
      </c>
      <c r="B406" s="99" t="s">
        <v>2108</v>
      </c>
      <c r="C406" s="100">
        <v>2381900</v>
      </c>
      <c r="D406" s="46">
        <f t="shared" si="24"/>
        <v>11209765</v>
      </c>
      <c r="E406" s="100">
        <v>83600</v>
      </c>
      <c r="F406" s="100">
        <v>11126165</v>
      </c>
      <c r="H406" s="98" t="s">
        <v>1723</v>
      </c>
      <c r="I406" s="99" t="s">
        <v>1928</v>
      </c>
      <c r="J406" s="100">
        <v>834068</v>
      </c>
      <c r="K406" s="100">
        <f t="shared" si="25"/>
        <v>3461205</v>
      </c>
      <c r="L406" s="79"/>
      <c r="M406" s="100">
        <v>3461205</v>
      </c>
      <c r="O406" s="98" t="s">
        <v>1472</v>
      </c>
      <c r="P406" s="99" t="s">
        <v>1119</v>
      </c>
      <c r="Q406" s="100">
        <v>52775816</v>
      </c>
      <c r="R406" s="46">
        <f t="shared" si="26"/>
        <v>11878568</v>
      </c>
      <c r="S406" s="100">
        <v>1282775</v>
      </c>
      <c r="T406" s="100">
        <v>10595793</v>
      </c>
      <c r="V406" s="98" t="s">
        <v>1501</v>
      </c>
      <c r="W406" s="99" t="s">
        <v>2091</v>
      </c>
      <c r="X406" s="79"/>
      <c r="Y406" s="100">
        <f t="shared" si="27"/>
        <v>3792964</v>
      </c>
      <c r="Z406" s="79"/>
      <c r="AA406" s="100">
        <v>3792964</v>
      </c>
    </row>
    <row r="407" spans="1:27" ht="15">
      <c r="A407" s="98" t="s">
        <v>1555</v>
      </c>
      <c r="B407" s="99" t="s">
        <v>2329</v>
      </c>
      <c r="C407" s="100">
        <v>819569</v>
      </c>
      <c r="D407" s="46">
        <f t="shared" si="24"/>
        <v>2127042</v>
      </c>
      <c r="E407" s="100">
        <v>11000</v>
      </c>
      <c r="F407" s="100">
        <v>2116042</v>
      </c>
      <c r="H407" s="98" t="s">
        <v>1725</v>
      </c>
      <c r="I407" s="99" t="s">
        <v>2151</v>
      </c>
      <c r="J407" s="79"/>
      <c r="K407" s="100">
        <f t="shared" si="25"/>
        <v>7660</v>
      </c>
      <c r="L407" s="79"/>
      <c r="M407" s="100">
        <v>7660</v>
      </c>
      <c r="O407" s="98" t="s">
        <v>1475</v>
      </c>
      <c r="P407" s="99" t="s">
        <v>2084</v>
      </c>
      <c r="Q407" s="100">
        <v>810155</v>
      </c>
      <c r="R407" s="46">
        <f t="shared" si="26"/>
        <v>3195598</v>
      </c>
      <c r="S407" s="100">
        <v>765450</v>
      </c>
      <c r="T407" s="100">
        <v>2430148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1558</v>
      </c>
      <c r="B408" s="99" t="s">
        <v>2109</v>
      </c>
      <c r="C408" s="100">
        <v>212400</v>
      </c>
      <c r="D408" s="46">
        <f t="shared" si="24"/>
        <v>51725</v>
      </c>
      <c r="E408" s="79"/>
      <c r="F408" s="100">
        <v>51725</v>
      </c>
      <c r="H408" s="98" t="s">
        <v>15</v>
      </c>
      <c r="I408" s="99" t="s">
        <v>2152</v>
      </c>
      <c r="J408" s="100">
        <v>500</v>
      </c>
      <c r="K408" s="100">
        <f t="shared" si="25"/>
        <v>273462</v>
      </c>
      <c r="L408" s="79"/>
      <c r="M408" s="100">
        <v>273462</v>
      </c>
      <c r="O408" s="98" t="s">
        <v>1478</v>
      </c>
      <c r="P408" s="99" t="s">
        <v>2085</v>
      </c>
      <c r="Q408" s="100">
        <v>1126901</v>
      </c>
      <c r="R408" s="46">
        <f t="shared" si="26"/>
        <v>5902315</v>
      </c>
      <c r="S408" s="100">
        <v>2024126</v>
      </c>
      <c r="T408" s="100">
        <v>3878189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1561</v>
      </c>
      <c r="B409" s="99" t="s">
        <v>2041</v>
      </c>
      <c r="C409" s="100">
        <v>257725</v>
      </c>
      <c r="D409" s="46">
        <f t="shared" si="24"/>
        <v>350402</v>
      </c>
      <c r="E409" s="79"/>
      <c r="F409" s="100">
        <v>350402</v>
      </c>
      <c r="H409" s="98" t="s">
        <v>18</v>
      </c>
      <c r="I409" s="99" t="s">
        <v>2153</v>
      </c>
      <c r="J409" s="79"/>
      <c r="K409" s="100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6870858</v>
      </c>
      <c r="R409" s="46">
        <f t="shared" si="26"/>
        <v>6057525</v>
      </c>
      <c r="S409" s="100">
        <v>802350</v>
      </c>
      <c r="T409" s="100">
        <v>5255175</v>
      </c>
      <c r="V409" s="98" t="s">
        <v>1511</v>
      </c>
      <c r="W409" s="99" t="s">
        <v>2094</v>
      </c>
      <c r="X409" s="100">
        <v>380050</v>
      </c>
      <c r="Y409" s="100">
        <f t="shared" si="27"/>
        <v>649699</v>
      </c>
      <c r="Z409" s="100">
        <v>409900</v>
      </c>
      <c r="AA409" s="100">
        <v>239799</v>
      </c>
    </row>
    <row r="410" spans="1:27" ht="15">
      <c r="A410" s="98" t="s">
        <v>1563</v>
      </c>
      <c r="B410" s="99" t="s">
        <v>2110</v>
      </c>
      <c r="C410" s="100">
        <v>100</v>
      </c>
      <c r="D410" s="46">
        <f t="shared" si="24"/>
        <v>3000</v>
      </c>
      <c r="E410" s="79"/>
      <c r="F410" s="100">
        <v>3000</v>
      </c>
      <c r="H410" s="98" t="s">
        <v>24</v>
      </c>
      <c r="I410" s="99" t="s">
        <v>2154</v>
      </c>
      <c r="J410" s="100">
        <v>5300</v>
      </c>
      <c r="K410" s="100">
        <f t="shared" si="25"/>
        <v>154350</v>
      </c>
      <c r="L410" s="79"/>
      <c r="M410" s="100">
        <v>154350</v>
      </c>
      <c r="O410" s="98" t="s">
        <v>1484</v>
      </c>
      <c r="P410" s="99" t="s">
        <v>2087</v>
      </c>
      <c r="Q410" s="100">
        <v>299500</v>
      </c>
      <c r="R410" s="46">
        <f t="shared" si="26"/>
        <v>626589</v>
      </c>
      <c r="S410" s="100">
        <v>341000</v>
      </c>
      <c r="T410" s="100">
        <v>285589</v>
      </c>
      <c r="V410" s="98" t="s">
        <v>1514</v>
      </c>
      <c r="W410" s="99" t="s">
        <v>2095</v>
      </c>
      <c r="X410" s="100">
        <v>213490</v>
      </c>
      <c r="Y410" s="100">
        <f t="shared" si="27"/>
        <v>227155</v>
      </c>
      <c r="Z410" s="100">
        <v>185525</v>
      </c>
      <c r="AA410" s="100">
        <v>41630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7500</v>
      </c>
      <c r="E411" s="100">
        <v>7500</v>
      </c>
      <c r="F411" s="79"/>
      <c r="H411" s="98" t="s">
        <v>27</v>
      </c>
      <c r="I411" s="99" t="s">
        <v>2236</v>
      </c>
      <c r="J411" s="100">
        <v>1100</v>
      </c>
      <c r="K411" s="100">
        <f t="shared" si="25"/>
        <v>83102</v>
      </c>
      <c r="L411" s="100">
        <v>5000</v>
      </c>
      <c r="M411" s="100">
        <v>78102</v>
      </c>
      <c r="O411" s="98" t="s">
        <v>1487</v>
      </c>
      <c r="P411" s="99" t="s">
        <v>2088</v>
      </c>
      <c r="Q411" s="79"/>
      <c r="R411" s="46">
        <f t="shared" si="26"/>
        <v>1474280</v>
      </c>
      <c r="S411" s="100">
        <v>169225</v>
      </c>
      <c r="T411" s="100">
        <v>1305055</v>
      </c>
      <c r="V411" s="98" t="s">
        <v>1517</v>
      </c>
      <c r="W411" s="99" t="s">
        <v>2096</v>
      </c>
      <c r="X411" s="100">
        <v>1100650</v>
      </c>
      <c r="Y411" s="100">
        <f t="shared" si="27"/>
        <v>1788230</v>
      </c>
      <c r="Z411" s="79"/>
      <c r="AA411" s="100">
        <v>1788230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261904</v>
      </c>
      <c r="E412" s="100">
        <v>20500</v>
      </c>
      <c r="F412" s="100">
        <v>241404</v>
      </c>
      <c r="H412" s="98" t="s">
        <v>30</v>
      </c>
      <c r="I412" s="99" t="s">
        <v>2155</v>
      </c>
      <c r="J412" s="79"/>
      <c r="K412" s="100">
        <f t="shared" si="25"/>
        <v>12000</v>
      </c>
      <c r="L412" s="79"/>
      <c r="M412" s="100">
        <v>12000</v>
      </c>
      <c r="O412" s="98" t="s">
        <v>1490</v>
      </c>
      <c r="P412" s="99" t="s">
        <v>2089</v>
      </c>
      <c r="Q412" s="100">
        <v>2091650</v>
      </c>
      <c r="R412" s="46">
        <f t="shared" si="26"/>
        <v>7344954</v>
      </c>
      <c r="S412" s="100">
        <v>2413375</v>
      </c>
      <c r="T412" s="100">
        <v>4931579</v>
      </c>
      <c r="V412" s="98" t="s">
        <v>1520</v>
      </c>
      <c r="W412" s="99" t="s">
        <v>2097</v>
      </c>
      <c r="X412" s="100">
        <v>1713909</v>
      </c>
      <c r="Y412" s="100">
        <f t="shared" si="27"/>
        <v>11619703</v>
      </c>
      <c r="Z412" s="100">
        <v>305035</v>
      </c>
      <c r="AA412" s="100">
        <v>11314668</v>
      </c>
    </row>
    <row r="413" spans="1:27" ht="15">
      <c r="A413" s="98" t="s">
        <v>1572</v>
      </c>
      <c r="B413" s="99" t="s">
        <v>2112</v>
      </c>
      <c r="C413" s="100">
        <v>446500</v>
      </c>
      <c r="D413" s="46">
        <f t="shared" si="24"/>
        <v>716832</v>
      </c>
      <c r="E413" s="100">
        <v>90450</v>
      </c>
      <c r="F413" s="100">
        <v>626382</v>
      </c>
      <c r="H413" s="98" t="s">
        <v>32</v>
      </c>
      <c r="I413" s="99" t="s">
        <v>2156</v>
      </c>
      <c r="J413" s="79"/>
      <c r="K413" s="100">
        <f t="shared" si="25"/>
        <v>53001</v>
      </c>
      <c r="L413" s="79"/>
      <c r="M413" s="100">
        <v>53001</v>
      </c>
      <c r="O413" s="98" t="s">
        <v>1493</v>
      </c>
      <c r="P413" s="99" t="s">
        <v>2090</v>
      </c>
      <c r="Q413" s="100">
        <v>225400</v>
      </c>
      <c r="R413" s="46">
        <f t="shared" si="26"/>
        <v>4866245</v>
      </c>
      <c r="S413" s="100">
        <v>744725</v>
      </c>
      <c r="T413" s="100">
        <v>4121520</v>
      </c>
      <c r="V413" s="98" t="s">
        <v>1523</v>
      </c>
      <c r="W413" s="99" t="s">
        <v>2098</v>
      </c>
      <c r="X413" s="100">
        <v>1508285</v>
      </c>
      <c r="Y413" s="100">
        <f t="shared" si="27"/>
        <v>24860664</v>
      </c>
      <c r="Z413" s="79"/>
      <c r="AA413" s="100">
        <v>24860664</v>
      </c>
    </row>
    <row r="414" spans="1:27" ht="15">
      <c r="A414" s="98" t="s">
        <v>1575</v>
      </c>
      <c r="B414" s="99" t="s">
        <v>1120</v>
      </c>
      <c r="C414" s="100">
        <v>52765</v>
      </c>
      <c r="D414" s="46">
        <f t="shared" si="24"/>
        <v>377315</v>
      </c>
      <c r="E414" s="79"/>
      <c r="F414" s="100">
        <v>377315</v>
      </c>
      <c r="H414" s="98" t="s">
        <v>35</v>
      </c>
      <c r="I414" s="99" t="s">
        <v>2157</v>
      </c>
      <c r="J414" s="79"/>
      <c r="K414" s="100">
        <f t="shared" si="25"/>
        <v>350</v>
      </c>
      <c r="L414" s="79"/>
      <c r="M414" s="100">
        <v>350</v>
      </c>
      <c r="O414" s="98" t="s">
        <v>1496</v>
      </c>
      <c r="P414" s="99" t="s">
        <v>2261</v>
      </c>
      <c r="Q414" s="79"/>
      <c r="R414" s="46">
        <f t="shared" si="26"/>
        <v>156713</v>
      </c>
      <c r="S414" s="79"/>
      <c r="T414" s="100">
        <v>156713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1578</v>
      </c>
      <c r="B415" s="99" t="s">
        <v>2320</v>
      </c>
      <c r="C415" s="79"/>
      <c r="D415" s="46">
        <f t="shared" si="24"/>
        <v>176499</v>
      </c>
      <c r="E415" s="79"/>
      <c r="F415" s="100">
        <v>176499</v>
      </c>
      <c r="H415" s="98" t="s">
        <v>38</v>
      </c>
      <c r="I415" s="99" t="s">
        <v>2158</v>
      </c>
      <c r="J415" s="79"/>
      <c r="K415" s="100">
        <f t="shared" si="25"/>
        <v>1963240</v>
      </c>
      <c r="L415" s="79"/>
      <c r="M415" s="100">
        <v>1963240</v>
      </c>
      <c r="O415" s="98" t="s">
        <v>1499</v>
      </c>
      <c r="P415" s="99" t="s">
        <v>1814</v>
      </c>
      <c r="Q415" s="100">
        <v>10500</v>
      </c>
      <c r="R415" s="46">
        <f t="shared" si="26"/>
        <v>6357257</v>
      </c>
      <c r="S415" s="100">
        <v>718104</v>
      </c>
      <c r="T415" s="100">
        <v>5639153</v>
      </c>
      <c r="V415" s="98" t="s">
        <v>1528</v>
      </c>
      <c r="W415" s="99" t="s">
        <v>2100</v>
      </c>
      <c r="X415" s="79"/>
      <c r="Y415" s="100">
        <f t="shared" si="27"/>
        <v>352430</v>
      </c>
      <c r="Z415" s="100">
        <v>305430</v>
      </c>
      <c r="AA415" s="100">
        <v>47000</v>
      </c>
    </row>
    <row r="416" spans="1:27" ht="15">
      <c r="A416" s="98" t="s">
        <v>1581</v>
      </c>
      <c r="B416" s="99" t="s">
        <v>2113</v>
      </c>
      <c r="C416" s="100">
        <v>724300</v>
      </c>
      <c r="D416" s="46">
        <f t="shared" si="24"/>
        <v>167676</v>
      </c>
      <c r="E416" s="100">
        <v>37000</v>
      </c>
      <c r="F416" s="100">
        <v>130676</v>
      </c>
      <c r="H416" s="98" t="s">
        <v>43</v>
      </c>
      <c r="I416" s="99" t="s">
        <v>2160</v>
      </c>
      <c r="J416" s="79"/>
      <c r="K416" s="100">
        <f t="shared" si="25"/>
        <v>33062</v>
      </c>
      <c r="L416" s="79"/>
      <c r="M416" s="100">
        <v>33062</v>
      </c>
      <c r="O416" s="98" t="s">
        <v>1501</v>
      </c>
      <c r="P416" s="99" t="s">
        <v>2091</v>
      </c>
      <c r="Q416" s="100">
        <v>20000</v>
      </c>
      <c r="R416" s="46">
        <f t="shared" si="26"/>
        <v>844124</v>
      </c>
      <c r="S416" s="100">
        <v>150600</v>
      </c>
      <c r="T416" s="100">
        <v>693524</v>
      </c>
      <c r="V416" s="98" t="s">
        <v>1531</v>
      </c>
      <c r="W416" s="99" t="s">
        <v>2101</v>
      </c>
      <c r="X416" s="100">
        <v>35000</v>
      </c>
      <c r="Y416" s="100">
        <f t="shared" si="27"/>
        <v>1751351</v>
      </c>
      <c r="Z416" s="79"/>
      <c r="AA416" s="100">
        <v>1751351</v>
      </c>
    </row>
    <row r="417" spans="1:27" ht="15">
      <c r="A417" s="98" t="s">
        <v>1584</v>
      </c>
      <c r="B417" s="99" t="s">
        <v>2114</v>
      </c>
      <c r="C417" s="100">
        <v>743902</v>
      </c>
      <c r="D417" s="46">
        <f t="shared" si="24"/>
        <v>171485</v>
      </c>
      <c r="E417" s="100">
        <v>71000</v>
      </c>
      <c r="F417" s="100">
        <v>100485</v>
      </c>
      <c r="H417" s="98" t="s">
        <v>46</v>
      </c>
      <c r="I417" s="99" t="s">
        <v>2161</v>
      </c>
      <c r="J417" s="79"/>
      <c r="K417" s="100">
        <f t="shared" si="25"/>
        <v>294126</v>
      </c>
      <c r="L417" s="79"/>
      <c r="M417" s="100">
        <v>294126</v>
      </c>
      <c r="O417" s="98" t="s">
        <v>1505</v>
      </c>
      <c r="P417" s="99" t="s">
        <v>2092</v>
      </c>
      <c r="Q417" s="100">
        <v>1572600</v>
      </c>
      <c r="R417" s="46">
        <f t="shared" si="26"/>
        <v>1054466</v>
      </c>
      <c r="S417" s="100">
        <v>505122</v>
      </c>
      <c r="T417" s="100">
        <v>549344</v>
      </c>
      <c r="V417" s="98" t="s">
        <v>1534</v>
      </c>
      <c r="W417" s="99" t="s">
        <v>2102</v>
      </c>
      <c r="X417" s="100">
        <v>1879256</v>
      </c>
      <c r="Y417" s="100">
        <f t="shared" si="27"/>
        <v>3443014</v>
      </c>
      <c r="Z417" s="100">
        <v>219300</v>
      </c>
      <c r="AA417" s="100">
        <v>3223714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41495</v>
      </c>
      <c r="E418" s="79"/>
      <c r="F418" s="100">
        <v>41495</v>
      </c>
      <c r="H418" s="98" t="s">
        <v>53</v>
      </c>
      <c r="I418" s="99" t="s">
        <v>2162</v>
      </c>
      <c r="J418" s="100">
        <v>1490</v>
      </c>
      <c r="K418" s="100">
        <f t="shared" si="25"/>
        <v>6000</v>
      </c>
      <c r="L418" s="79"/>
      <c r="M418" s="100">
        <v>6000</v>
      </c>
      <c r="O418" s="98" t="s">
        <v>1508</v>
      </c>
      <c r="P418" s="99" t="s">
        <v>2093</v>
      </c>
      <c r="Q418" s="100">
        <v>2471200</v>
      </c>
      <c r="R418" s="46">
        <f t="shared" si="26"/>
        <v>3494753</v>
      </c>
      <c r="S418" s="100">
        <v>1721027</v>
      </c>
      <c r="T418" s="100">
        <v>1773726</v>
      </c>
      <c r="V418" s="98" t="s">
        <v>1537</v>
      </c>
      <c r="W418" s="99" t="s">
        <v>2103</v>
      </c>
      <c r="X418" s="100">
        <v>658056</v>
      </c>
      <c r="Y418" s="100">
        <f t="shared" si="27"/>
        <v>1620147</v>
      </c>
      <c r="Z418" s="100">
        <v>312322</v>
      </c>
      <c r="AA418" s="100">
        <v>1307825</v>
      </c>
    </row>
    <row r="419" spans="1:27" ht="15">
      <c r="A419" s="98" t="s">
        <v>1590</v>
      </c>
      <c r="B419" s="99" t="s">
        <v>2116</v>
      </c>
      <c r="C419" s="100">
        <v>1299805</v>
      </c>
      <c r="D419" s="46">
        <f t="shared" si="24"/>
        <v>1225332</v>
      </c>
      <c r="E419" s="100">
        <v>961</v>
      </c>
      <c r="F419" s="100">
        <v>1224371</v>
      </c>
      <c r="H419" s="98" t="s">
        <v>56</v>
      </c>
      <c r="I419" s="99" t="s">
        <v>2222</v>
      </c>
      <c r="J419" s="79"/>
      <c r="K419" s="100">
        <f t="shared" si="25"/>
        <v>128100</v>
      </c>
      <c r="L419" s="79"/>
      <c r="M419" s="100">
        <v>128100</v>
      </c>
      <c r="O419" s="98" t="s">
        <v>1511</v>
      </c>
      <c r="P419" s="99" t="s">
        <v>2094</v>
      </c>
      <c r="Q419" s="100">
        <v>6139599</v>
      </c>
      <c r="R419" s="46">
        <f t="shared" si="26"/>
        <v>1185951</v>
      </c>
      <c r="S419" s="100">
        <v>336625</v>
      </c>
      <c r="T419" s="100">
        <v>849326</v>
      </c>
      <c r="V419" s="98" t="s">
        <v>1540</v>
      </c>
      <c r="W419" s="99" t="s">
        <v>2104</v>
      </c>
      <c r="X419" s="79"/>
      <c r="Y419" s="100">
        <f t="shared" si="27"/>
        <v>180460</v>
      </c>
      <c r="Z419" s="79"/>
      <c r="AA419" s="100">
        <v>180460</v>
      </c>
    </row>
    <row r="420" spans="1:27" ht="15">
      <c r="A420" s="98" t="s">
        <v>1593</v>
      </c>
      <c r="B420" s="99" t="s">
        <v>2117</v>
      </c>
      <c r="C420" s="100">
        <v>58242</v>
      </c>
      <c r="D420" s="46">
        <f t="shared" si="24"/>
        <v>105375</v>
      </c>
      <c r="E420" s="100">
        <v>24875</v>
      </c>
      <c r="F420" s="100">
        <v>80500</v>
      </c>
      <c r="H420" s="98" t="s">
        <v>59</v>
      </c>
      <c r="I420" s="99" t="s">
        <v>2163</v>
      </c>
      <c r="J420" s="100">
        <v>1501</v>
      </c>
      <c r="K420" s="100">
        <f t="shared" si="25"/>
        <v>35923</v>
      </c>
      <c r="L420" s="79"/>
      <c r="M420" s="100">
        <v>35923</v>
      </c>
      <c r="O420" s="98" t="s">
        <v>1514</v>
      </c>
      <c r="P420" s="99" t="s">
        <v>2095</v>
      </c>
      <c r="Q420" s="100">
        <v>328150</v>
      </c>
      <c r="R420" s="46">
        <f t="shared" si="26"/>
        <v>2080413</v>
      </c>
      <c r="S420" s="100">
        <v>75350</v>
      </c>
      <c r="T420" s="100">
        <v>2005063</v>
      </c>
      <c r="V420" s="98" t="s">
        <v>1543</v>
      </c>
      <c r="W420" s="99" t="s">
        <v>2105</v>
      </c>
      <c r="X420" s="100">
        <v>7967086</v>
      </c>
      <c r="Y420" s="100">
        <f t="shared" si="27"/>
        <v>15829133</v>
      </c>
      <c r="Z420" s="100">
        <v>811506</v>
      </c>
      <c r="AA420" s="100">
        <v>15017627</v>
      </c>
    </row>
    <row r="421" spans="1:27" ht="15">
      <c r="A421" s="98" t="s">
        <v>1596</v>
      </c>
      <c r="B421" s="99" t="s">
        <v>2220</v>
      </c>
      <c r="C421" s="100">
        <v>210</v>
      </c>
      <c r="D421" s="46">
        <f t="shared" si="24"/>
        <v>204211</v>
      </c>
      <c r="E421" s="100">
        <v>8500</v>
      </c>
      <c r="F421" s="100">
        <v>195711</v>
      </c>
      <c r="H421" s="98" t="s">
        <v>62</v>
      </c>
      <c r="I421" s="99" t="s">
        <v>2164</v>
      </c>
      <c r="J421" s="79"/>
      <c r="K421" s="100">
        <f t="shared" si="25"/>
        <v>14100</v>
      </c>
      <c r="L421" s="79"/>
      <c r="M421" s="100">
        <v>14100</v>
      </c>
      <c r="O421" s="98" t="s">
        <v>1517</v>
      </c>
      <c r="P421" s="99" t="s">
        <v>2096</v>
      </c>
      <c r="Q421" s="100">
        <v>11013111</v>
      </c>
      <c r="R421" s="46">
        <f t="shared" si="26"/>
        <v>14491159</v>
      </c>
      <c r="S421" s="100">
        <v>1585090</v>
      </c>
      <c r="T421" s="100">
        <v>12906069</v>
      </c>
      <c r="V421" s="98" t="s">
        <v>1546</v>
      </c>
      <c r="W421" s="99" t="s">
        <v>2106</v>
      </c>
      <c r="X421" s="100">
        <v>154751</v>
      </c>
      <c r="Y421" s="100">
        <f t="shared" si="27"/>
        <v>534703</v>
      </c>
      <c r="Z421" s="100">
        <v>374351</v>
      </c>
      <c r="AA421" s="100">
        <v>160352</v>
      </c>
    </row>
    <row r="422" spans="1:27" ht="15">
      <c r="A422" s="98" t="s">
        <v>1599</v>
      </c>
      <c r="B422" s="99" t="s">
        <v>2118</v>
      </c>
      <c r="C422" s="100">
        <v>3524151</v>
      </c>
      <c r="D422" s="46">
        <f t="shared" si="24"/>
        <v>1441238</v>
      </c>
      <c r="E422" s="79"/>
      <c r="F422" s="100">
        <v>1441238</v>
      </c>
      <c r="H422" s="98" t="s">
        <v>65</v>
      </c>
      <c r="I422" s="99" t="s">
        <v>2165</v>
      </c>
      <c r="J422" s="100">
        <v>1000</v>
      </c>
      <c r="K422" s="100">
        <f t="shared" si="25"/>
        <v>211831</v>
      </c>
      <c r="L422" s="79"/>
      <c r="M422" s="100">
        <v>211831</v>
      </c>
      <c r="O422" s="98" t="s">
        <v>1520</v>
      </c>
      <c r="P422" s="99" t="s">
        <v>2097</v>
      </c>
      <c r="Q422" s="100">
        <v>14904856</v>
      </c>
      <c r="R422" s="46">
        <f t="shared" si="26"/>
        <v>18182184</v>
      </c>
      <c r="S422" s="100">
        <v>3564916</v>
      </c>
      <c r="T422" s="100">
        <v>14617268</v>
      </c>
      <c r="V422" s="98" t="s">
        <v>1549</v>
      </c>
      <c r="W422" s="99" t="s">
        <v>2107</v>
      </c>
      <c r="X422" s="100">
        <v>471800</v>
      </c>
      <c r="Y422" s="100">
        <f t="shared" si="27"/>
        <v>7625640</v>
      </c>
      <c r="Z422" s="79"/>
      <c r="AA422" s="100">
        <v>7625640</v>
      </c>
    </row>
    <row r="423" spans="1:27" ht="15">
      <c r="A423" s="98" t="s">
        <v>1603</v>
      </c>
      <c r="B423" s="99" t="s">
        <v>2119</v>
      </c>
      <c r="C423" s="100">
        <v>756500</v>
      </c>
      <c r="D423" s="46">
        <f t="shared" si="24"/>
        <v>458508</v>
      </c>
      <c r="E423" s="100">
        <v>167200</v>
      </c>
      <c r="F423" s="100">
        <v>291308</v>
      </c>
      <c r="H423" s="98" t="s">
        <v>68</v>
      </c>
      <c r="I423" s="99" t="s">
        <v>2166</v>
      </c>
      <c r="J423" s="100">
        <v>9000</v>
      </c>
      <c r="K423" s="100">
        <f t="shared" si="25"/>
        <v>1000</v>
      </c>
      <c r="L423" s="79"/>
      <c r="M423" s="100">
        <v>1000</v>
      </c>
      <c r="O423" s="98" t="s">
        <v>1523</v>
      </c>
      <c r="P423" s="99" t="s">
        <v>2098</v>
      </c>
      <c r="Q423" s="100">
        <v>29841502</v>
      </c>
      <c r="R423" s="46">
        <f t="shared" si="26"/>
        <v>27172973</v>
      </c>
      <c r="S423" s="100">
        <v>1743163</v>
      </c>
      <c r="T423" s="100">
        <v>25429810</v>
      </c>
      <c r="V423" s="98" t="s">
        <v>1552</v>
      </c>
      <c r="W423" s="99" t="s">
        <v>2108</v>
      </c>
      <c r="X423" s="100">
        <v>32500</v>
      </c>
      <c r="Y423" s="100">
        <f t="shared" si="27"/>
        <v>124050</v>
      </c>
      <c r="Z423" s="100">
        <v>16000</v>
      </c>
      <c r="AA423" s="100">
        <v>108050</v>
      </c>
    </row>
    <row r="424" spans="1:27" ht="15">
      <c r="A424" s="98" t="s">
        <v>1606</v>
      </c>
      <c r="B424" s="99" t="s">
        <v>2120</v>
      </c>
      <c r="C424" s="100">
        <v>343501</v>
      </c>
      <c r="D424" s="46">
        <f t="shared" si="24"/>
        <v>1732409</v>
      </c>
      <c r="E424" s="100">
        <v>381500</v>
      </c>
      <c r="F424" s="100">
        <v>1350909</v>
      </c>
      <c r="H424" s="98" t="s">
        <v>71</v>
      </c>
      <c r="I424" s="99" t="s">
        <v>2167</v>
      </c>
      <c r="J424" s="100">
        <v>124000</v>
      </c>
      <c r="K424" s="100">
        <f t="shared" si="25"/>
        <v>24670</v>
      </c>
      <c r="L424" s="79"/>
      <c r="M424" s="100">
        <v>24670</v>
      </c>
      <c r="O424" s="98" t="s">
        <v>1525</v>
      </c>
      <c r="P424" s="99" t="s">
        <v>2099</v>
      </c>
      <c r="Q424" s="100">
        <v>105601</v>
      </c>
      <c r="R424" s="46">
        <f t="shared" si="26"/>
        <v>252218</v>
      </c>
      <c r="S424" s="100">
        <v>300</v>
      </c>
      <c r="T424" s="100">
        <v>251918</v>
      </c>
      <c r="V424" s="98" t="s">
        <v>1555</v>
      </c>
      <c r="W424" s="99" t="s">
        <v>2329</v>
      </c>
      <c r="X424" s="79"/>
      <c r="Y424" s="100">
        <f t="shared" si="27"/>
        <v>924502</v>
      </c>
      <c r="Z424" s="79"/>
      <c r="AA424" s="100">
        <v>924502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112208</v>
      </c>
      <c r="E425" s="79"/>
      <c r="F425" s="100">
        <v>112208</v>
      </c>
      <c r="H425" s="98" t="s">
        <v>74</v>
      </c>
      <c r="I425" s="99" t="s">
        <v>2168</v>
      </c>
      <c r="J425" s="79"/>
      <c r="K425" s="100">
        <f t="shared" si="25"/>
        <v>6776</v>
      </c>
      <c r="L425" s="79"/>
      <c r="M425" s="100">
        <v>6776</v>
      </c>
      <c r="O425" s="98" t="s">
        <v>1528</v>
      </c>
      <c r="P425" s="99" t="s">
        <v>2100</v>
      </c>
      <c r="Q425" s="100">
        <v>5785989</v>
      </c>
      <c r="R425" s="46">
        <f t="shared" si="26"/>
        <v>1801607</v>
      </c>
      <c r="S425" s="100">
        <v>1052150</v>
      </c>
      <c r="T425" s="100">
        <v>749457</v>
      </c>
      <c r="V425" s="98" t="s">
        <v>1558</v>
      </c>
      <c r="W425" s="99" t="s">
        <v>2109</v>
      </c>
      <c r="X425" s="100">
        <v>4044345</v>
      </c>
      <c r="Y425" s="100">
        <f t="shared" si="27"/>
        <v>278845</v>
      </c>
      <c r="Z425" s="79"/>
      <c r="AA425" s="100">
        <v>278845</v>
      </c>
    </row>
    <row r="426" spans="1:27" ht="15">
      <c r="A426" s="98" t="s">
        <v>1615</v>
      </c>
      <c r="B426" s="99" t="s">
        <v>2121</v>
      </c>
      <c r="C426" s="79"/>
      <c r="D426" s="46">
        <f t="shared" si="24"/>
        <v>305154</v>
      </c>
      <c r="E426" s="100">
        <v>2720</v>
      </c>
      <c r="F426" s="100">
        <v>302434</v>
      </c>
      <c r="H426" s="98" t="s">
        <v>77</v>
      </c>
      <c r="I426" s="99" t="s">
        <v>2169</v>
      </c>
      <c r="J426" s="100">
        <v>50000</v>
      </c>
      <c r="K426" s="100">
        <f t="shared" si="25"/>
        <v>1881</v>
      </c>
      <c r="L426" s="79"/>
      <c r="M426" s="100">
        <v>1881</v>
      </c>
      <c r="O426" s="98" t="s">
        <v>1531</v>
      </c>
      <c r="P426" s="99" t="s">
        <v>2101</v>
      </c>
      <c r="Q426" s="100">
        <v>434900</v>
      </c>
      <c r="R426" s="46">
        <f t="shared" si="26"/>
        <v>936287</v>
      </c>
      <c r="S426" s="100">
        <v>342940</v>
      </c>
      <c r="T426" s="100">
        <v>593347</v>
      </c>
      <c r="V426" s="98" t="s">
        <v>1561</v>
      </c>
      <c r="W426" s="99" t="s">
        <v>2041</v>
      </c>
      <c r="X426" s="100">
        <v>30545</v>
      </c>
      <c r="Y426" s="100">
        <f t="shared" si="27"/>
        <v>278677</v>
      </c>
      <c r="Z426" s="79"/>
      <c r="AA426" s="100">
        <v>278677</v>
      </c>
    </row>
    <row r="427" spans="1:27" ht="15">
      <c r="A427" s="98" t="s">
        <v>1618</v>
      </c>
      <c r="B427" s="99" t="s">
        <v>2122</v>
      </c>
      <c r="C427" s="79"/>
      <c r="D427" s="46">
        <f t="shared" si="24"/>
        <v>684697</v>
      </c>
      <c r="E427" s="100">
        <v>344350</v>
      </c>
      <c r="F427" s="100">
        <v>340347</v>
      </c>
      <c r="H427" s="98" t="s">
        <v>80</v>
      </c>
      <c r="I427" s="99" t="s">
        <v>2170</v>
      </c>
      <c r="J427" s="100">
        <v>5825</v>
      </c>
      <c r="K427" s="100">
        <f t="shared" si="25"/>
        <v>3480</v>
      </c>
      <c r="L427" s="79"/>
      <c r="M427" s="100">
        <v>3480</v>
      </c>
      <c r="O427" s="98" t="s">
        <v>1534</v>
      </c>
      <c r="P427" s="99" t="s">
        <v>2102</v>
      </c>
      <c r="Q427" s="100">
        <v>7792401</v>
      </c>
      <c r="R427" s="46">
        <f t="shared" si="26"/>
        <v>10862518</v>
      </c>
      <c r="S427" s="100">
        <v>632916</v>
      </c>
      <c r="T427" s="100">
        <v>10229602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1621</v>
      </c>
      <c r="B428" s="99" t="s">
        <v>2123</v>
      </c>
      <c r="C428" s="79"/>
      <c r="D428" s="46">
        <f t="shared" si="24"/>
        <v>925975</v>
      </c>
      <c r="E428" s="100">
        <v>370400</v>
      </c>
      <c r="F428" s="100">
        <v>555575</v>
      </c>
      <c r="H428" s="98" t="s">
        <v>83</v>
      </c>
      <c r="I428" s="99" t="s">
        <v>2171</v>
      </c>
      <c r="J428" s="79"/>
      <c r="K428" s="100">
        <f t="shared" si="25"/>
        <v>8200</v>
      </c>
      <c r="L428" s="79"/>
      <c r="M428" s="100">
        <v>8200</v>
      </c>
      <c r="O428" s="98" t="s">
        <v>1537</v>
      </c>
      <c r="P428" s="99" t="s">
        <v>2103</v>
      </c>
      <c r="Q428" s="100">
        <v>11386323</v>
      </c>
      <c r="R428" s="46">
        <f t="shared" si="26"/>
        <v>5530433</v>
      </c>
      <c r="S428" s="100">
        <v>1228883</v>
      </c>
      <c r="T428" s="100">
        <v>4301550</v>
      </c>
      <c r="V428" s="98" t="s">
        <v>1569</v>
      </c>
      <c r="W428" s="99" t="s">
        <v>2111</v>
      </c>
      <c r="X428" s="100">
        <v>2572802</v>
      </c>
      <c r="Y428" s="100">
        <f t="shared" si="27"/>
        <v>470504</v>
      </c>
      <c r="Z428" s="79"/>
      <c r="AA428" s="100">
        <v>470504</v>
      </c>
    </row>
    <row r="429" spans="1:27" ht="15">
      <c r="A429" s="98" t="s">
        <v>1624</v>
      </c>
      <c r="B429" s="99" t="s">
        <v>2262</v>
      </c>
      <c r="C429" s="79"/>
      <c r="D429" s="46">
        <f t="shared" si="24"/>
        <v>32600</v>
      </c>
      <c r="E429" s="79"/>
      <c r="F429" s="100">
        <v>32600</v>
      </c>
      <c r="H429" s="98" t="s">
        <v>86</v>
      </c>
      <c r="I429" s="99" t="s">
        <v>2172</v>
      </c>
      <c r="J429" s="100">
        <v>21100</v>
      </c>
      <c r="K429" s="100">
        <f t="shared" si="25"/>
        <v>157800</v>
      </c>
      <c r="L429" s="79"/>
      <c r="M429" s="100">
        <v>157800</v>
      </c>
      <c r="O429" s="98" t="s">
        <v>1540</v>
      </c>
      <c r="P429" s="99" t="s">
        <v>2104</v>
      </c>
      <c r="Q429" s="79"/>
      <c r="R429" s="46">
        <f t="shared" si="26"/>
        <v>341429</v>
      </c>
      <c r="S429" s="79"/>
      <c r="T429" s="100">
        <v>341429</v>
      </c>
      <c r="V429" s="98" t="s">
        <v>1572</v>
      </c>
      <c r="W429" s="99" t="s">
        <v>2112</v>
      </c>
      <c r="X429" s="100">
        <v>215550</v>
      </c>
      <c r="Y429" s="100">
        <f t="shared" si="27"/>
        <v>2575078</v>
      </c>
      <c r="Z429" s="100">
        <v>47850</v>
      </c>
      <c r="AA429" s="100">
        <v>2527228</v>
      </c>
    </row>
    <row r="430" spans="1:27" ht="15">
      <c r="A430" s="98" t="s">
        <v>1627</v>
      </c>
      <c r="B430" s="99" t="s">
        <v>2124</v>
      </c>
      <c r="C430" s="79"/>
      <c r="D430" s="46">
        <f t="shared" si="24"/>
        <v>409761</v>
      </c>
      <c r="E430" s="100">
        <v>216500</v>
      </c>
      <c r="F430" s="100">
        <v>193261</v>
      </c>
      <c r="H430" s="98" t="s">
        <v>92</v>
      </c>
      <c r="I430" s="99" t="s">
        <v>2174</v>
      </c>
      <c r="J430" s="100">
        <v>21000</v>
      </c>
      <c r="K430" s="100">
        <f t="shared" si="25"/>
        <v>48829</v>
      </c>
      <c r="L430" s="79"/>
      <c r="M430" s="100">
        <v>48829</v>
      </c>
      <c r="O430" s="98" t="s">
        <v>1543</v>
      </c>
      <c r="P430" s="99" t="s">
        <v>2105</v>
      </c>
      <c r="Q430" s="100">
        <v>68276623</v>
      </c>
      <c r="R430" s="46">
        <f t="shared" si="26"/>
        <v>10458488</v>
      </c>
      <c r="S430" s="100">
        <v>5066678</v>
      </c>
      <c r="T430" s="100">
        <v>5391810</v>
      </c>
      <c r="V430" s="98" t="s">
        <v>1575</v>
      </c>
      <c r="W430" s="99" t="s">
        <v>1120</v>
      </c>
      <c r="X430" s="79"/>
      <c r="Y430" s="100">
        <f t="shared" si="27"/>
        <v>1619267</v>
      </c>
      <c r="Z430" s="79"/>
      <c r="AA430" s="100">
        <v>1619267</v>
      </c>
    </row>
    <row r="431" spans="1:27" ht="15">
      <c r="A431" s="98" t="s">
        <v>1630</v>
      </c>
      <c r="B431" s="99" t="s">
        <v>2332</v>
      </c>
      <c r="C431" s="79"/>
      <c r="D431" s="46">
        <f t="shared" si="24"/>
        <v>44927</v>
      </c>
      <c r="E431" s="79"/>
      <c r="F431" s="100">
        <v>44927</v>
      </c>
      <c r="H431" s="98" t="s">
        <v>95</v>
      </c>
      <c r="I431" s="99" t="s">
        <v>2175</v>
      </c>
      <c r="J431" s="100">
        <v>1200</v>
      </c>
      <c r="K431" s="100">
        <f t="shared" si="25"/>
        <v>17762</v>
      </c>
      <c r="L431" s="100">
        <v>2000</v>
      </c>
      <c r="M431" s="100">
        <v>15762</v>
      </c>
      <c r="O431" s="98" t="s">
        <v>1546</v>
      </c>
      <c r="P431" s="99" t="s">
        <v>2106</v>
      </c>
      <c r="Q431" s="100">
        <v>5903628</v>
      </c>
      <c r="R431" s="46">
        <f t="shared" si="26"/>
        <v>2199144</v>
      </c>
      <c r="S431" s="100">
        <v>883068</v>
      </c>
      <c r="T431" s="100">
        <v>1316076</v>
      </c>
      <c r="V431" s="98" t="s">
        <v>1578</v>
      </c>
      <c r="W431" s="99" t="s">
        <v>2320</v>
      </c>
      <c r="X431" s="79"/>
      <c r="Y431" s="100">
        <f t="shared" si="27"/>
        <v>960965</v>
      </c>
      <c r="Z431" s="79"/>
      <c r="AA431" s="100">
        <v>960965</v>
      </c>
    </row>
    <row r="432" spans="1:27" ht="15">
      <c r="A432" s="98" t="s">
        <v>1633</v>
      </c>
      <c r="B432" s="99" t="s">
        <v>2125</v>
      </c>
      <c r="C432" s="79"/>
      <c r="D432" s="46">
        <f t="shared" si="24"/>
        <v>503796</v>
      </c>
      <c r="E432" s="100">
        <v>107000</v>
      </c>
      <c r="F432" s="100">
        <v>396796</v>
      </c>
      <c r="H432" s="98" t="s">
        <v>98</v>
      </c>
      <c r="I432" s="99" t="s">
        <v>2176</v>
      </c>
      <c r="J432" s="79"/>
      <c r="K432" s="100">
        <f t="shared" si="25"/>
        <v>19050</v>
      </c>
      <c r="L432" s="79"/>
      <c r="M432" s="100">
        <v>19050</v>
      </c>
      <c r="O432" s="98" t="s">
        <v>1549</v>
      </c>
      <c r="P432" s="99" t="s">
        <v>2107</v>
      </c>
      <c r="Q432" s="100">
        <v>12521054</v>
      </c>
      <c r="R432" s="46">
        <f t="shared" si="26"/>
        <v>8388954</v>
      </c>
      <c r="S432" s="100">
        <v>372000</v>
      </c>
      <c r="T432" s="100">
        <v>8016954</v>
      </c>
      <c r="V432" s="98" t="s">
        <v>1581</v>
      </c>
      <c r="W432" s="99" t="s">
        <v>2113</v>
      </c>
      <c r="X432" s="100">
        <v>72890</v>
      </c>
      <c r="Y432" s="100">
        <f t="shared" si="27"/>
        <v>273612</v>
      </c>
      <c r="Z432" s="100">
        <v>32400</v>
      </c>
      <c r="AA432" s="100">
        <v>241212</v>
      </c>
    </row>
    <row r="433" spans="1:27" ht="15">
      <c r="A433" s="98" t="s">
        <v>1636</v>
      </c>
      <c r="B433" s="99" t="s">
        <v>2126</v>
      </c>
      <c r="C433" s="79"/>
      <c r="D433" s="46">
        <f t="shared" si="24"/>
        <v>227966</v>
      </c>
      <c r="E433" s="100">
        <v>42000</v>
      </c>
      <c r="F433" s="100">
        <v>185966</v>
      </c>
      <c r="H433" s="98" t="s">
        <v>101</v>
      </c>
      <c r="I433" s="99" t="s">
        <v>2263</v>
      </c>
      <c r="J433" s="79"/>
      <c r="K433" s="100">
        <f t="shared" si="25"/>
        <v>1849242</v>
      </c>
      <c r="L433" s="79"/>
      <c r="M433" s="100">
        <v>1849242</v>
      </c>
      <c r="O433" s="98" t="s">
        <v>1552</v>
      </c>
      <c r="P433" s="99" t="s">
        <v>2108</v>
      </c>
      <c r="Q433" s="100">
        <v>35851852</v>
      </c>
      <c r="R433" s="46">
        <f t="shared" si="26"/>
        <v>20201266</v>
      </c>
      <c r="S433" s="100">
        <v>1971559</v>
      </c>
      <c r="T433" s="100">
        <v>18229707</v>
      </c>
      <c r="V433" s="98" t="s">
        <v>1584</v>
      </c>
      <c r="W433" s="99" t="s">
        <v>2114</v>
      </c>
      <c r="X433" s="100">
        <v>300000</v>
      </c>
      <c r="Y433" s="100">
        <f t="shared" si="27"/>
        <v>746994</v>
      </c>
      <c r="Z433" s="79"/>
      <c r="AA433" s="100">
        <v>746994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162461</v>
      </c>
      <c r="E434" s="79"/>
      <c r="F434" s="100">
        <v>162461</v>
      </c>
      <c r="H434" s="98" t="s">
        <v>107</v>
      </c>
      <c r="I434" s="99" t="s">
        <v>2178</v>
      </c>
      <c r="J434" s="100">
        <v>17500</v>
      </c>
      <c r="K434" s="100">
        <f t="shared" si="25"/>
        <v>19822</v>
      </c>
      <c r="L434" s="79"/>
      <c r="M434" s="100">
        <v>19822</v>
      </c>
      <c r="O434" s="98" t="s">
        <v>1555</v>
      </c>
      <c r="P434" s="99" t="s">
        <v>2329</v>
      </c>
      <c r="Q434" s="100">
        <v>8842256</v>
      </c>
      <c r="R434" s="46">
        <f t="shared" si="26"/>
        <v>9949297</v>
      </c>
      <c r="S434" s="100">
        <v>107702</v>
      </c>
      <c r="T434" s="100">
        <v>9841595</v>
      </c>
      <c r="V434" s="98" t="s">
        <v>1587</v>
      </c>
      <c r="W434" s="99" t="s">
        <v>2115</v>
      </c>
      <c r="X434" s="100">
        <v>1339255</v>
      </c>
      <c r="Y434" s="100">
        <f t="shared" si="27"/>
        <v>161125</v>
      </c>
      <c r="Z434" s="100">
        <v>9100</v>
      </c>
      <c r="AA434" s="100">
        <v>152025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1764368</v>
      </c>
      <c r="E435" s="100">
        <v>122752</v>
      </c>
      <c r="F435" s="100">
        <v>1641616</v>
      </c>
      <c r="H435" s="98" t="s">
        <v>110</v>
      </c>
      <c r="I435" s="99" t="s">
        <v>2179</v>
      </c>
      <c r="J435" s="79"/>
      <c r="K435" s="100">
        <f t="shared" si="25"/>
        <v>3100</v>
      </c>
      <c r="L435" s="79"/>
      <c r="M435" s="100">
        <v>3100</v>
      </c>
      <c r="O435" s="98" t="s">
        <v>1558</v>
      </c>
      <c r="P435" s="99" t="s">
        <v>2109</v>
      </c>
      <c r="Q435" s="100">
        <v>7347319</v>
      </c>
      <c r="R435" s="46">
        <f t="shared" si="26"/>
        <v>1021715</v>
      </c>
      <c r="S435" s="100">
        <v>458551</v>
      </c>
      <c r="T435" s="100">
        <v>563164</v>
      </c>
      <c r="V435" s="98" t="s">
        <v>1590</v>
      </c>
      <c r="W435" s="99" t="s">
        <v>2116</v>
      </c>
      <c r="X435" s="100">
        <v>152624</v>
      </c>
      <c r="Y435" s="100">
        <f t="shared" si="27"/>
        <v>8525435</v>
      </c>
      <c r="Z435" s="100">
        <v>10000</v>
      </c>
      <c r="AA435" s="100">
        <v>8515435</v>
      </c>
    </row>
    <row r="436" spans="1:27" ht="15">
      <c r="A436" s="98" t="s">
        <v>1645</v>
      </c>
      <c r="B436" s="99" t="s">
        <v>2129</v>
      </c>
      <c r="C436" s="100">
        <v>90000</v>
      </c>
      <c r="D436" s="46">
        <f t="shared" si="24"/>
        <v>756528</v>
      </c>
      <c r="E436" s="100">
        <v>24000</v>
      </c>
      <c r="F436" s="100">
        <v>732528</v>
      </c>
      <c r="H436" s="98" t="s">
        <v>113</v>
      </c>
      <c r="I436" s="99" t="s">
        <v>2180</v>
      </c>
      <c r="J436" s="100">
        <v>3815</v>
      </c>
      <c r="K436" s="100">
        <f t="shared" si="25"/>
        <v>43804</v>
      </c>
      <c r="L436" s="79"/>
      <c r="M436" s="100">
        <v>43804</v>
      </c>
      <c r="O436" s="98" t="s">
        <v>1561</v>
      </c>
      <c r="P436" s="99" t="s">
        <v>2041</v>
      </c>
      <c r="Q436" s="100">
        <v>1306401</v>
      </c>
      <c r="R436" s="46">
        <f t="shared" si="26"/>
        <v>3884817</v>
      </c>
      <c r="S436" s="100">
        <v>50141</v>
      </c>
      <c r="T436" s="100">
        <v>3834676</v>
      </c>
      <c r="V436" s="98" t="s">
        <v>1593</v>
      </c>
      <c r="W436" s="99" t="s">
        <v>2117</v>
      </c>
      <c r="X436" s="79"/>
      <c r="Y436" s="100">
        <f t="shared" si="27"/>
        <v>448151</v>
      </c>
      <c r="Z436" s="100">
        <v>279800</v>
      </c>
      <c r="AA436" s="100">
        <v>168351</v>
      </c>
    </row>
    <row r="437" spans="1:27" ht="15">
      <c r="A437" s="98" t="s">
        <v>1648</v>
      </c>
      <c r="B437" s="99" t="s">
        <v>2130</v>
      </c>
      <c r="C437" s="100">
        <v>191000</v>
      </c>
      <c r="D437" s="46">
        <f t="shared" si="24"/>
        <v>220706</v>
      </c>
      <c r="E437" s="79"/>
      <c r="F437" s="100">
        <v>220706</v>
      </c>
      <c r="H437" s="98" t="s">
        <v>127</v>
      </c>
      <c r="I437" s="99" t="s">
        <v>2181</v>
      </c>
      <c r="J437" s="100">
        <v>26500</v>
      </c>
      <c r="K437" s="100">
        <f t="shared" si="25"/>
        <v>194384</v>
      </c>
      <c r="L437" s="79"/>
      <c r="M437" s="100">
        <v>194384</v>
      </c>
      <c r="O437" s="98" t="s">
        <v>1563</v>
      </c>
      <c r="P437" s="99" t="s">
        <v>2110</v>
      </c>
      <c r="Q437" s="100">
        <v>28300</v>
      </c>
      <c r="R437" s="46">
        <f t="shared" si="26"/>
        <v>581798</v>
      </c>
      <c r="S437" s="100">
        <v>89920</v>
      </c>
      <c r="T437" s="100">
        <v>491878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1651</v>
      </c>
      <c r="B438" s="99" t="s">
        <v>2131</v>
      </c>
      <c r="C438" s="100">
        <v>4900</v>
      </c>
      <c r="D438" s="46">
        <f t="shared" si="24"/>
        <v>101158</v>
      </c>
      <c r="E438" s="100">
        <v>10500</v>
      </c>
      <c r="F438" s="100">
        <v>90658</v>
      </c>
      <c r="H438" s="98" t="s">
        <v>129</v>
      </c>
      <c r="I438" s="99" t="s">
        <v>2182</v>
      </c>
      <c r="J438" s="79"/>
      <c r="K438" s="100">
        <f t="shared" si="25"/>
        <v>324429</v>
      </c>
      <c r="L438" s="79"/>
      <c r="M438" s="100">
        <v>324429</v>
      </c>
      <c r="O438" s="98" t="s">
        <v>1566</v>
      </c>
      <c r="P438" s="99" t="s">
        <v>2330</v>
      </c>
      <c r="Q438" s="100">
        <v>389250</v>
      </c>
      <c r="R438" s="46">
        <f t="shared" si="26"/>
        <v>550307</v>
      </c>
      <c r="S438" s="100">
        <v>72500</v>
      </c>
      <c r="T438" s="100">
        <v>477807</v>
      </c>
      <c r="V438" s="98" t="s">
        <v>1599</v>
      </c>
      <c r="W438" s="99" t="s">
        <v>2118</v>
      </c>
      <c r="X438" s="100">
        <v>1286453</v>
      </c>
      <c r="Y438" s="100">
        <f t="shared" si="27"/>
        <v>1357304</v>
      </c>
      <c r="Z438" s="100">
        <v>168500</v>
      </c>
      <c r="AA438" s="100">
        <v>1188804</v>
      </c>
    </row>
    <row r="439" spans="1:27" ht="15">
      <c r="A439" s="98" t="s">
        <v>1654</v>
      </c>
      <c r="B439" s="99" t="s">
        <v>2132</v>
      </c>
      <c r="C439" s="79"/>
      <c r="D439" s="46">
        <f t="shared" si="24"/>
        <v>1000</v>
      </c>
      <c r="E439" s="79"/>
      <c r="F439" s="100">
        <v>1000</v>
      </c>
      <c r="H439" s="98" t="s">
        <v>133</v>
      </c>
      <c r="I439" s="99" t="s">
        <v>2183</v>
      </c>
      <c r="J439" s="79"/>
      <c r="K439" s="100">
        <f t="shared" si="25"/>
        <v>2840400</v>
      </c>
      <c r="L439" s="79"/>
      <c r="M439" s="100">
        <v>2840400</v>
      </c>
      <c r="O439" s="98" t="s">
        <v>1569</v>
      </c>
      <c r="P439" s="99" t="s">
        <v>2111</v>
      </c>
      <c r="Q439" s="100">
        <v>705535</v>
      </c>
      <c r="R439" s="46">
        <f t="shared" si="26"/>
        <v>1532253</v>
      </c>
      <c r="S439" s="100">
        <v>227500</v>
      </c>
      <c r="T439" s="100">
        <v>1304753</v>
      </c>
      <c r="V439" s="98" t="s">
        <v>1603</v>
      </c>
      <c r="W439" s="99" t="s">
        <v>2119</v>
      </c>
      <c r="X439" s="79"/>
      <c r="Y439" s="100">
        <f t="shared" si="27"/>
        <v>64670</v>
      </c>
      <c r="Z439" s="79"/>
      <c r="AA439" s="100">
        <v>64670</v>
      </c>
    </row>
    <row r="440" spans="1:27" ht="15">
      <c r="A440" s="98" t="s">
        <v>1657</v>
      </c>
      <c r="B440" s="99" t="s">
        <v>2133</v>
      </c>
      <c r="C440" s="79"/>
      <c r="D440" s="46">
        <f t="shared" si="24"/>
        <v>600</v>
      </c>
      <c r="E440" s="79"/>
      <c r="F440" s="100">
        <v>600</v>
      </c>
      <c r="H440" s="98" t="s">
        <v>136</v>
      </c>
      <c r="I440" s="99" t="s">
        <v>2184</v>
      </c>
      <c r="J440" s="79"/>
      <c r="K440" s="100">
        <f t="shared" si="25"/>
        <v>804454</v>
      </c>
      <c r="L440" s="100">
        <v>4000</v>
      </c>
      <c r="M440" s="100">
        <v>800454</v>
      </c>
      <c r="O440" s="98" t="s">
        <v>1572</v>
      </c>
      <c r="P440" s="99" t="s">
        <v>2112</v>
      </c>
      <c r="Q440" s="100">
        <v>6430242</v>
      </c>
      <c r="R440" s="46">
        <f t="shared" si="26"/>
        <v>6812415</v>
      </c>
      <c r="S440" s="100">
        <v>2154005</v>
      </c>
      <c r="T440" s="100">
        <v>4658410</v>
      </c>
      <c r="V440" s="98" t="s">
        <v>1606</v>
      </c>
      <c r="W440" s="99" t="s">
        <v>2120</v>
      </c>
      <c r="X440" s="100">
        <v>187450</v>
      </c>
      <c r="Y440" s="100">
        <f t="shared" si="27"/>
        <v>31637159</v>
      </c>
      <c r="Z440" s="100">
        <v>176300</v>
      </c>
      <c r="AA440" s="100">
        <v>31460859</v>
      </c>
    </row>
    <row r="441" spans="1:27" ht="15">
      <c r="A441" s="98" t="s">
        <v>1660</v>
      </c>
      <c r="B441" s="99" t="s">
        <v>2134</v>
      </c>
      <c r="C441" s="79"/>
      <c r="D441" s="46">
        <f t="shared" si="24"/>
        <v>14700</v>
      </c>
      <c r="E441" s="79"/>
      <c r="F441" s="100">
        <v>14700</v>
      </c>
      <c r="H441" s="98" t="s">
        <v>139</v>
      </c>
      <c r="I441" s="99" t="s">
        <v>2185</v>
      </c>
      <c r="J441" s="100">
        <v>594800</v>
      </c>
      <c r="K441" s="100">
        <f t="shared" si="25"/>
        <v>1976593</v>
      </c>
      <c r="L441" s="79"/>
      <c r="M441" s="100">
        <v>1976593</v>
      </c>
      <c r="O441" s="98" t="s">
        <v>1575</v>
      </c>
      <c r="P441" s="99" t="s">
        <v>1120</v>
      </c>
      <c r="Q441" s="100">
        <v>1214860</v>
      </c>
      <c r="R441" s="46">
        <f t="shared" si="26"/>
        <v>4302275</v>
      </c>
      <c r="S441" s="100">
        <v>9300</v>
      </c>
      <c r="T441" s="100">
        <v>4292975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1663</v>
      </c>
      <c r="B442" s="99" t="s">
        <v>2135</v>
      </c>
      <c r="C442" s="100">
        <v>80</v>
      </c>
      <c r="D442" s="46">
        <f t="shared" si="24"/>
        <v>25940</v>
      </c>
      <c r="E442" s="79"/>
      <c r="F442" s="100">
        <v>25940</v>
      </c>
      <c r="H442" s="98" t="s">
        <v>142</v>
      </c>
      <c r="I442" s="99" t="s">
        <v>2186</v>
      </c>
      <c r="J442" s="79"/>
      <c r="K442" s="100">
        <f t="shared" si="25"/>
        <v>314355</v>
      </c>
      <c r="L442" s="79"/>
      <c r="M442" s="100">
        <v>314355</v>
      </c>
      <c r="O442" s="98" t="s">
        <v>1578</v>
      </c>
      <c r="P442" s="99" t="s">
        <v>2320</v>
      </c>
      <c r="Q442" s="100">
        <v>8000</v>
      </c>
      <c r="R442" s="46">
        <f t="shared" si="26"/>
        <v>2011581</v>
      </c>
      <c r="S442" s="100">
        <v>73500</v>
      </c>
      <c r="T442" s="100">
        <v>1938081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1666</v>
      </c>
      <c r="B443" s="99" t="s">
        <v>2136</v>
      </c>
      <c r="C443" s="79"/>
      <c r="D443" s="46">
        <f t="shared" si="24"/>
        <v>83639</v>
      </c>
      <c r="E443" s="79"/>
      <c r="F443" s="100">
        <v>83639</v>
      </c>
      <c r="H443" s="98" t="s">
        <v>145</v>
      </c>
      <c r="I443" s="99" t="s">
        <v>2187</v>
      </c>
      <c r="J443" s="79"/>
      <c r="K443" s="100">
        <f t="shared" si="25"/>
        <v>81200</v>
      </c>
      <c r="L443" s="79"/>
      <c r="M443" s="100">
        <v>81200</v>
      </c>
      <c r="O443" s="98" t="s">
        <v>1581</v>
      </c>
      <c r="P443" s="99" t="s">
        <v>2113</v>
      </c>
      <c r="Q443" s="100">
        <v>2085496</v>
      </c>
      <c r="R443" s="46">
        <f t="shared" si="26"/>
        <v>2035432</v>
      </c>
      <c r="S443" s="100">
        <v>308750</v>
      </c>
      <c r="T443" s="100">
        <v>1726682</v>
      </c>
      <c r="V443" s="98" t="s">
        <v>1615</v>
      </c>
      <c r="W443" s="99" t="s">
        <v>2121</v>
      </c>
      <c r="X443" s="100">
        <v>118000</v>
      </c>
      <c r="Y443" s="100">
        <f t="shared" si="27"/>
        <v>16939758</v>
      </c>
      <c r="Z443" s="100">
        <v>14536710</v>
      </c>
      <c r="AA443" s="100">
        <v>2403048</v>
      </c>
    </row>
    <row r="444" spans="1:27" ht="15">
      <c r="A444" s="98" t="s">
        <v>1669</v>
      </c>
      <c r="B444" s="99" t="s">
        <v>2137</v>
      </c>
      <c r="C444" s="79"/>
      <c r="D444" s="46">
        <f t="shared" si="24"/>
        <v>80417</v>
      </c>
      <c r="E444" s="79"/>
      <c r="F444" s="100">
        <v>80417</v>
      </c>
      <c r="H444" s="98" t="s">
        <v>151</v>
      </c>
      <c r="I444" s="99" t="s">
        <v>2188</v>
      </c>
      <c r="J444" s="79"/>
      <c r="K444" s="100">
        <f t="shared" si="25"/>
        <v>45233</v>
      </c>
      <c r="L444" s="79"/>
      <c r="M444" s="100">
        <v>45233</v>
      </c>
      <c r="O444" s="98" t="s">
        <v>1584</v>
      </c>
      <c r="P444" s="99" t="s">
        <v>2114</v>
      </c>
      <c r="Q444" s="100">
        <v>2696406</v>
      </c>
      <c r="R444" s="46">
        <f t="shared" si="26"/>
        <v>2018444</v>
      </c>
      <c r="S444" s="100">
        <v>1254994</v>
      </c>
      <c r="T444" s="100">
        <v>763450</v>
      </c>
      <c r="V444" s="98" t="s">
        <v>1618</v>
      </c>
      <c r="W444" s="99" t="s">
        <v>2122</v>
      </c>
      <c r="X444" s="100">
        <v>10000</v>
      </c>
      <c r="Y444" s="100">
        <f t="shared" si="27"/>
        <v>821795</v>
      </c>
      <c r="Z444" s="100">
        <v>42000</v>
      </c>
      <c r="AA444" s="100">
        <v>779795</v>
      </c>
    </row>
    <row r="445" spans="1:27" ht="15">
      <c r="A445" s="98" t="s">
        <v>1672</v>
      </c>
      <c r="B445" s="99" t="s">
        <v>2138</v>
      </c>
      <c r="C445" s="100">
        <v>5700</v>
      </c>
      <c r="D445" s="46">
        <f t="shared" si="24"/>
        <v>645150</v>
      </c>
      <c r="E445" s="79"/>
      <c r="F445" s="100">
        <v>645150</v>
      </c>
      <c r="H445" s="98" t="s">
        <v>154</v>
      </c>
      <c r="I445" s="99" t="s">
        <v>2189</v>
      </c>
      <c r="J445" s="79"/>
      <c r="K445" s="100">
        <f t="shared" si="25"/>
        <v>3768252</v>
      </c>
      <c r="L445" s="100">
        <v>62501</v>
      </c>
      <c r="M445" s="100">
        <v>3705751</v>
      </c>
      <c r="O445" s="98" t="s">
        <v>1587</v>
      </c>
      <c r="P445" s="99" t="s">
        <v>2115</v>
      </c>
      <c r="Q445" s="79"/>
      <c r="R445" s="46">
        <f t="shared" si="26"/>
        <v>527072</v>
      </c>
      <c r="S445" s="79"/>
      <c r="T445" s="100">
        <v>527072</v>
      </c>
      <c r="V445" s="98" t="s">
        <v>1621</v>
      </c>
      <c r="W445" s="99" t="s">
        <v>2123</v>
      </c>
      <c r="X445" s="100">
        <v>474000</v>
      </c>
      <c r="Y445" s="100">
        <f t="shared" si="27"/>
        <v>6103687</v>
      </c>
      <c r="Z445" s="79"/>
      <c r="AA445" s="100">
        <v>6103687</v>
      </c>
    </row>
    <row r="446" spans="1:27" ht="15">
      <c r="A446" s="98" t="s">
        <v>1675</v>
      </c>
      <c r="B446" s="99" t="s">
        <v>2139</v>
      </c>
      <c r="C446" s="100">
        <v>219000</v>
      </c>
      <c r="D446" s="46">
        <f t="shared" si="24"/>
        <v>373397</v>
      </c>
      <c r="E446" s="100">
        <v>138000</v>
      </c>
      <c r="F446" s="100">
        <v>235397</v>
      </c>
      <c r="H446" s="98" t="s">
        <v>157</v>
      </c>
      <c r="I446" s="99" t="s">
        <v>2190</v>
      </c>
      <c r="J446" s="79"/>
      <c r="K446" s="100">
        <f t="shared" si="25"/>
        <v>137113</v>
      </c>
      <c r="L446" s="79"/>
      <c r="M446" s="100">
        <v>137113</v>
      </c>
      <c r="O446" s="98" t="s">
        <v>1590</v>
      </c>
      <c r="P446" s="99" t="s">
        <v>2116</v>
      </c>
      <c r="Q446" s="100">
        <v>15831473</v>
      </c>
      <c r="R446" s="46">
        <f t="shared" si="26"/>
        <v>9913515</v>
      </c>
      <c r="S446" s="100">
        <v>918244</v>
      </c>
      <c r="T446" s="100">
        <v>8995271</v>
      </c>
      <c r="V446" s="98" t="s">
        <v>1624</v>
      </c>
      <c r="W446" s="99" t="s">
        <v>2262</v>
      </c>
      <c r="X446" s="100">
        <v>977801</v>
      </c>
      <c r="Y446" s="100">
        <f t="shared" si="27"/>
        <v>9850867</v>
      </c>
      <c r="Z446" s="100">
        <v>70000</v>
      </c>
      <c r="AA446" s="100">
        <v>9780867</v>
      </c>
    </row>
    <row r="447" spans="1:27" ht="15">
      <c r="A447" s="98" t="s">
        <v>1678</v>
      </c>
      <c r="B447" s="99" t="s">
        <v>2140</v>
      </c>
      <c r="C447" s="100">
        <v>393656</v>
      </c>
      <c r="D447" s="46">
        <f t="shared" si="24"/>
        <v>60643</v>
      </c>
      <c r="E447" s="79"/>
      <c r="F447" s="100">
        <v>60643</v>
      </c>
      <c r="H447" s="98" t="s">
        <v>160</v>
      </c>
      <c r="I447" s="99" t="s">
        <v>2191</v>
      </c>
      <c r="J447" s="100">
        <v>8500</v>
      </c>
      <c r="K447" s="100">
        <f t="shared" si="25"/>
        <v>7053272</v>
      </c>
      <c r="L447" s="79"/>
      <c r="M447" s="100">
        <v>7053272</v>
      </c>
      <c r="O447" s="98" t="s">
        <v>1593</v>
      </c>
      <c r="P447" s="99" t="s">
        <v>2117</v>
      </c>
      <c r="Q447" s="100">
        <v>2110872</v>
      </c>
      <c r="R447" s="46">
        <f t="shared" si="26"/>
        <v>1869555</v>
      </c>
      <c r="S447" s="100">
        <v>921000</v>
      </c>
      <c r="T447" s="100">
        <v>948555</v>
      </c>
      <c r="V447" s="98" t="s">
        <v>1627</v>
      </c>
      <c r="W447" s="99" t="s">
        <v>2124</v>
      </c>
      <c r="X447" s="79"/>
      <c r="Y447" s="100">
        <f t="shared" si="27"/>
        <v>604439</v>
      </c>
      <c r="Z447" s="79"/>
      <c r="AA447" s="100">
        <v>604439</v>
      </c>
    </row>
    <row r="448" spans="1:27" ht="15">
      <c r="A448" s="98" t="s">
        <v>1681</v>
      </c>
      <c r="B448" s="99" t="s">
        <v>2141</v>
      </c>
      <c r="C448" s="79"/>
      <c r="D448" s="46">
        <f t="shared" si="24"/>
        <v>6200</v>
      </c>
      <c r="E448" s="79"/>
      <c r="F448" s="100">
        <v>6200</v>
      </c>
      <c r="H448" s="98" t="s">
        <v>163</v>
      </c>
      <c r="I448" s="99" t="s">
        <v>2192</v>
      </c>
      <c r="J448" s="100">
        <v>17300525</v>
      </c>
      <c r="K448" s="100">
        <f t="shared" si="25"/>
        <v>760890</v>
      </c>
      <c r="L448" s="79"/>
      <c r="M448" s="100">
        <v>760890</v>
      </c>
      <c r="O448" s="98" t="s">
        <v>1596</v>
      </c>
      <c r="P448" s="99" t="s">
        <v>2220</v>
      </c>
      <c r="Q448" s="100">
        <v>744210</v>
      </c>
      <c r="R448" s="46">
        <f t="shared" si="26"/>
        <v>6214718</v>
      </c>
      <c r="S448" s="100">
        <v>1950940</v>
      </c>
      <c r="T448" s="100">
        <v>4263778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1689</v>
      </c>
      <c r="B449" s="99" t="s">
        <v>2142</v>
      </c>
      <c r="C449" s="79"/>
      <c r="D449" s="46">
        <f t="shared" si="24"/>
        <v>84032</v>
      </c>
      <c r="E449" s="79"/>
      <c r="F449" s="100">
        <v>84032</v>
      </c>
      <c r="H449" s="98" t="s">
        <v>166</v>
      </c>
      <c r="I449" s="99" t="s">
        <v>2193</v>
      </c>
      <c r="J449" s="79"/>
      <c r="K449" s="100">
        <f t="shared" si="25"/>
        <v>624856</v>
      </c>
      <c r="L449" s="79"/>
      <c r="M449" s="100">
        <v>624856</v>
      </c>
      <c r="O449" s="98" t="s">
        <v>1599</v>
      </c>
      <c r="P449" s="99" t="s">
        <v>2118</v>
      </c>
      <c r="Q449" s="100">
        <v>12599733</v>
      </c>
      <c r="R449" s="46">
        <f t="shared" si="26"/>
        <v>12396908</v>
      </c>
      <c r="S449" s="100">
        <v>48625</v>
      </c>
      <c r="T449" s="100">
        <v>12348283</v>
      </c>
      <c r="V449" s="98" t="s">
        <v>1633</v>
      </c>
      <c r="W449" s="99" t="s">
        <v>2125</v>
      </c>
      <c r="X449" s="100">
        <v>11993</v>
      </c>
      <c r="Y449" s="100">
        <f t="shared" si="27"/>
        <v>1075497</v>
      </c>
      <c r="Z449" s="100">
        <v>338500</v>
      </c>
      <c r="AA449" s="100">
        <v>736997</v>
      </c>
    </row>
    <row r="450" spans="1:27" ht="15">
      <c r="A450" s="98" t="s">
        <v>1692</v>
      </c>
      <c r="B450" s="99" t="s">
        <v>2143</v>
      </c>
      <c r="C450" s="100">
        <v>11600</v>
      </c>
      <c r="D450" s="46">
        <f t="shared" si="24"/>
        <v>472866</v>
      </c>
      <c r="E450" s="79"/>
      <c r="F450" s="100">
        <v>472866</v>
      </c>
      <c r="H450" s="98" t="s">
        <v>169</v>
      </c>
      <c r="I450" s="99" t="s">
        <v>2194</v>
      </c>
      <c r="J450" s="79"/>
      <c r="K450" s="100">
        <f t="shared" si="25"/>
        <v>1382851</v>
      </c>
      <c r="L450" s="100">
        <v>1345000</v>
      </c>
      <c r="M450" s="100">
        <v>37851</v>
      </c>
      <c r="O450" s="98" t="s">
        <v>1603</v>
      </c>
      <c r="P450" s="99" t="s">
        <v>2119</v>
      </c>
      <c r="Q450" s="100">
        <v>756500</v>
      </c>
      <c r="R450" s="46">
        <f t="shared" si="26"/>
        <v>1830845</v>
      </c>
      <c r="S450" s="100">
        <v>635830</v>
      </c>
      <c r="T450" s="100">
        <v>1195015</v>
      </c>
      <c r="V450" s="98" t="s">
        <v>1636</v>
      </c>
      <c r="W450" s="99" t="s">
        <v>2126</v>
      </c>
      <c r="X450" s="100">
        <v>16423475</v>
      </c>
      <c r="Y450" s="100">
        <f t="shared" si="27"/>
        <v>7742019</v>
      </c>
      <c r="Z450" s="79"/>
      <c r="AA450" s="100">
        <v>7742019</v>
      </c>
    </row>
    <row r="451" spans="1:27" ht="15">
      <c r="A451" s="98" t="s">
        <v>1695</v>
      </c>
      <c r="B451" s="99" t="s">
        <v>2221</v>
      </c>
      <c r="C451" s="79"/>
      <c r="D451" s="46">
        <f t="shared" si="24"/>
        <v>8200</v>
      </c>
      <c r="E451" s="79"/>
      <c r="F451" s="100">
        <v>8200</v>
      </c>
      <c r="H451" s="98" t="s">
        <v>172</v>
      </c>
      <c r="I451" s="99" t="s">
        <v>2195</v>
      </c>
      <c r="J451" s="79"/>
      <c r="K451" s="100">
        <f t="shared" si="25"/>
        <v>126524</v>
      </c>
      <c r="L451" s="79"/>
      <c r="M451" s="100">
        <v>126524</v>
      </c>
      <c r="O451" s="98" t="s">
        <v>1606</v>
      </c>
      <c r="P451" s="99" t="s">
        <v>2120</v>
      </c>
      <c r="Q451" s="100">
        <v>1964226</v>
      </c>
      <c r="R451" s="46">
        <f t="shared" si="26"/>
        <v>12337249</v>
      </c>
      <c r="S451" s="100">
        <v>2896105</v>
      </c>
      <c r="T451" s="100">
        <v>9441144</v>
      </c>
      <c r="V451" s="98" t="s">
        <v>1639</v>
      </c>
      <c r="W451" s="99" t="s">
        <v>2127</v>
      </c>
      <c r="X451" s="79"/>
      <c r="Y451" s="100">
        <f t="shared" si="27"/>
        <v>765870</v>
      </c>
      <c r="Z451" s="79"/>
      <c r="AA451" s="100">
        <v>765870</v>
      </c>
    </row>
    <row r="452" spans="1:27" ht="15">
      <c r="A452" s="98" t="s">
        <v>1702</v>
      </c>
      <c r="B452" s="99" t="s">
        <v>2145</v>
      </c>
      <c r="C452" s="100">
        <v>727000</v>
      </c>
      <c r="D452" s="46">
        <f t="shared" si="24"/>
        <v>484294</v>
      </c>
      <c r="E452" s="100">
        <v>250000</v>
      </c>
      <c r="F452" s="100">
        <v>234294</v>
      </c>
      <c r="H452" s="98" t="s">
        <v>175</v>
      </c>
      <c r="I452" s="99" t="s">
        <v>2196</v>
      </c>
      <c r="J452" s="100">
        <v>55500</v>
      </c>
      <c r="K452" s="100">
        <f t="shared" si="25"/>
        <v>1088672</v>
      </c>
      <c r="L452" s="79"/>
      <c r="M452" s="100">
        <v>1088672</v>
      </c>
      <c r="O452" s="98" t="s">
        <v>1609</v>
      </c>
      <c r="P452" s="99" t="s">
        <v>2331</v>
      </c>
      <c r="Q452" s="100">
        <v>163000</v>
      </c>
      <c r="R452" s="46">
        <f t="shared" si="26"/>
        <v>849073</v>
      </c>
      <c r="S452" s="79"/>
      <c r="T452" s="100">
        <v>849073</v>
      </c>
      <c r="V452" s="98" t="s">
        <v>1642</v>
      </c>
      <c r="W452" s="99" t="s">
        <v>2128</v>
      </c>
      <c r="X452" s="100">
        <v>21467801</v>
      </c>
      <c r="Y452" s="100">
        <f t="shared" si="27"/>
        <v>24673858</v>
      </c>
      <c r="Z452" s="100">
        <v>2353500</v>
      </c>
      <c r="AA452" s="100">
        <v>22320358</v>
      </c>
    </row>
    <row r="453" spans="1:27" ht="15">
      <c r="A453" s="98" t="s">
        <v>1705</v>
      </c>
      <c r="B453" s="99" t="s">
        <v>2146</v>
      </c>
      <c r="C453" s="100">
        <v>542500</v>
      </c>
      <c r="D453" s="46">
        <f t="shared" si="24"/>
        <v>1443859</v>
      </c>
      <c r="E453" s="100">
        <v>199800</v>
      </c>
      <c r="F453" s="100">
        <v>1244059</v>
      </c>
      <c r="H453" s="98" t="s">
        <v>178</v>
      </c>
      <c r="I453" s="99" t="s">
        <v>1846</v>
      </c>
      <c r="J453" s="100">
        <v>95400</v>
      </c>
      <c r="K453" s="100">
        <f t="shared" si="25"/>
        <v>3549768</v>
      </c>
      <c r="L453" s="79"/>
      <c r="M453" s="100">
        <v>3549768</v>
      </c>
      <c r="O453" s="98" t="s">
        <v>1612</v>
      </c>
      <c r="P453" s="99" t="s">
        <v>2314</v>
      </c>
      <c r="Q453" s="100">
        <v>471000</v>
      </c>
      <c r="R453" s="46">
        <f t="shared" si="26"/>
        <v>1897467</v>
      </c>
      <c r="S453" s="100">
        <v>181600</v>
      </c>
      <c r="T453" s="100">
        <v>1715867</v>
      </c>
      <c r="V453" s="98" t="s">
        <v>1645</v>
      </c>
      <c r="W453" s="99" t="s">
        <v>2129</v>
      </c>
      <c r="X453" s="100">
        <v>1664995</v>
      </c>
      <c r="Y453" s="100">
        <f t="shared" si="27"/>
        <v>2026002</v>
      </c>
      <c r="Z453" s="100">
        <v>136450</v>
      </c>
      <c r="AA453" s="100">
        <v>1889552</v>
      </c>
    </row>
    <row r="454" spans="1:27" ht="15">
      <c r="A454" s="98" t="s">
        <v>1708</v>
      </c>
      <c r="B454" s="99" t="s">
        <v>2147</v>
      </c>
      <c r="C454" s="100">
        <v>650</v>
      </c>
      <c r="D454" s="46">
        <f t="shared" si="24"/>
        <v>470899</v>
      </c>
      <c r="E454" s="100">
        <v>119400</v>
      </c>
      <c r="F454" s="100">
        <v>351499</v>
      </c>
      <c r="H454" s="98" t="s">
        <v>180</v>
      </c>
      <c r="I454" s="99" t="s">
        <v>2197</v>
      </c>
      <c r="J454" s="79"/>
      <c r="K454" s="100">
        <f t="shared" si="25"/>
        <v>4329862</v>
      </c>
      <c r="L454" s="79"/>
      <c r="M454" s="100">
        <v>4329862</v>
      </c>
      <c r="O454" s="98" t="s">
        <v>1615</v>
      </c>
      <c r="P454" s="99" t="s">
        <v>2121</v>
      </c>
      <c r="Q454" s="100">
        <v>2064100</v>
      </c>
      <c r="R454" s="46">
        <f t="shared" si="26"/>
        <v>2416370</v>
      </c>
      <c r="S454" s="100">
        <v>336170</v>
      </c>
      <c r="T454" s="100">
        <v>2080200</v>
      </c>
      <c r="V454" s="98" t="s">
        <v>1648</v>
      </c>
      <c r="W454" s="99" t="s">
        <v>2130</v>
      </c>
      <c r="X454" s="100">
        <v>353272</v>
      </c>
      <c r="Y454" s="100">
        <f t="shared" si="27"/>
        <v>8094492</v>
      </c>
      <c r="Z454" s="100">
        <v>172215</v>
      </c>
      <c r="AA454" s="100">
        <v>7922277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724009</v>
      </c>
      <c r="E455" s="79"/>
      <c r="F455" s="100">
        <v>724009</v>
      </c>
      <c r="H455" s="98" t="s">
        <v>183</v>
      </c>
      <c r="I455" s="99" t="s">
        <v>1977</v>
      </c>
      <c r="J455" s="100">
        <v>523178</v>
      </c>
      <c r="K455" s="100">
        <f aca="true" t="shared" si="29" ref="K455:K475">L455+M455</f>
        <v>356445</v>
      </c>
      <c r="L455" s="100">
        <v>21000</v>
      </c>
      <c r="M455" s="100">
        <v>335445</v>
      </c>
      <c r="O455" s="98" t="s">
        <v>1618</v>
      </c>
      <c r="P455" s="99" t="s">
        <v>2122</v>
      </c>
      <c r="Q455" s="100">
        <v>5759000</v>
      </c>
      <c r="R455" s="46">
        <f aca="true" t="shared" si="30" ref="R455:R518">S455+T455</f>
        <v>2775659</v>
      </c>
      <c r="S455" s="100">
        <v>897150</v>
      </c>
      <c r="T455" s="100">
        <v>1878509</v>
      </c>
      <c r="V455" s="98" t="s">
        <v>1651</v>
      </c>
      <c r="W455" s="99" t="s">
        <v>2131</v>
      </c>
      <c r="X455" s="100">
        <v>115816</v>
      </c>
      <c r="Y455" s="100">
        <f aca="true" t="shared" si="31" ref="Y455:Y518">Z455+AA455</f>
        <v>688323</v>
      </c>
      <c r="Z455" s="100">
        <v>15500</v>
      </c>
      <c r="AA455" s="100">
        <v>672823</v>
      </c>
    </row>
    <row r="456" spans="1:27" ht="15">
      <c r="A456" s="98" t="s">
        <v>1714</v>
      </c>
      <c r="B456" s="99" t="s">
        <v>2149</v>
      </c>
      <c r="C456" s="100">
        <v>315700</v>
      </c>
      <c r="D456" s="46">
        <f t="shared" si="28"/>
        <v>1029505</v>
      </c>
      <c r="E456" s="100">
        <v>412100</v>
      </c>
      <c r="F456" s="100">
        <v>617405</v>
      </c>
      <c r="H456" s="98" t="s">
        <v>185</v>
      </c>
      <c r="I456" s="99" t="s">
        <v>2198</v>
      </c>
      <c r="J456" s="100">
        <v>82300</v>
      </c>
      <c r="K456" s="100">
        <f t="shared" si="29"/>
        <v>485707</v>
      </c>
      <c r="L456" s="79"/>
      <c r="M456" s="100">
        <v>485707</v>
      </c>
      <c r="O456" s="98" t="s">
        <v>1621</v>
      </c>
      <c r="P456" s="99" t="s">
        <v>2123</v>
      </c>
      <c r="Q456" s="79"/>
      <c r="R456" s="46">
        <f t="shared" si="30"/>
        <v>7609083</v>
      </c>
      <c r="S456" s="100">
        <v>1833700</v>
      </c>
      <c r="T456" s="100">
        <v>5775383</v>
      </c>
      <c r="V456" s="98" t="s">
        <v>1654</v>
      </c>
      <c r="W456" s="99" t="s">
        <v>2132</v>
      </c>
      <c r="X456" s="79"/>
      <c r="Y456" s="100">
        <f t="shared" si="31"/>
        <v>457267</v>
      </c>
      <c r="Z456" s="79"/>
      <c r="AA456" s="100">
        <v>457267</v>
      </c>
    </row>
    <row r="457" spans="1:27" ht="15">
      <c r="A457" s="98" t="s">
        <v>1717</v>
      </c>
      <c r="B457" s="99" t="s">
        <v>2150</v>
      </c>
      <c r="C457" s="100">
        <v>231500</v>
      </c>
      <c r="D457" s="46">
        <f t="shared" si="28"/>
        <v>2081698</v>
      </c>
      <c r="E457" s="100">
        <v>169700</v>
      </c>
      <c r="F457" s="100">
        <v>1911998</v>
      </c>
      <c r="H457" s="98" t="s">
        <v>191</v>
      </c>
      <c r="I457" s="99" t="s">
        <v>2200</v>
      </c>
      <c r="J457" s="79"/>
      <c r="K457" s="100">
        <f t="shared" si="29"/>
        <v>8245</v>
      </c>
      <c r="L457" s="100">
        <v>1995</v>
      </c>
      <c r="M457" s="100">
        <v>6250</v>
      </c>
      <c r="O457" s="98" t="s">
        <v>1624</v>
      </c>
      <c r="P457" s="99" t="s">
        <v>2262</v>
      </c>
      <c r="Q457" s="100">
        <v>1167111</v>
      </c>
      <c r="R457" s="46">
        <f t="shared" si="30"/>
        <v>13434987</v>
      </c>
      <c r="S457" s="100">
        <v>34602</v>
      </c>
      <c r="T457" s="100">
        <v>13400385</v>
      </c>
      <c r="V457" s="98" t="s">
        <v>1657</v>
      </c>
      <c r="W457" s="99" t="s">
        <v>2133</v>
      </c>
      <c r="X457" s="100">
        <v>52000</v>
      </c>
      <c r="Y457" s="100">
        <f t="shared" si="31"/>
        <v>337251</v>
      </c>
      <c r="Z457" s="79"/>
      <c r="AA457" s="100">
        <v>337251</v>
      </c>
    </row>
    <row r="458" spans="1:27" ht="15">
      <c r="A458" s="98" t="s">
        <v>1720</v>
      </c>
      <c r="B458" s="99" t="s">
        <v>2318</v>
      </c>
      <c r="C458" s="79"/>
      <c r="D458" s="46">
        <f t="shared" si="28"/>
        <v>841535</v>
      </c>
      <c r="E458" s="79"/>
      <c r="F458" s="100">
        <v>841535</v>
      </c>
      <c r="H458" s="98" t="s">
        <v>193</v>
      </c>
      <c r="I458" s="99" t="s">
        <v>2334</v>
      </c>
      <c r="J458" s="79"/>
      <c r="K458" s="100">
        <f t="shared" si="29"/>
        <v>28500</v>
      </c>
      <c r="L458" s="79"/>
      <c r="M458" s="100">
        <v>28500</v>
      </c>
      <c r="O458" s="98" t="s">
        <v>1627</v>
      </c>
      <c r="P458" s="99" t="s">
        <v>2124</v>
      </c>
      <c r="Q458" s="79"/>
      <c r="R458" s="46">
        <f t="shared" si="30"/>
        <v>2179891</v>
      </c>
      <c r="S458" s="100">
        <v>585648</v>
      </c>
      <c r="T458" s="100">
        <v>1594243</v>
      </c>
      <c r="V458" s="98" t="s">
        <v>1660</v>
      </c>
      <c r="W458" s="99" t="s">
        <v>2134</v>
      </c>
      <c r="X458" s="100">
        <v>218803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1723</v>
      </c>
      <c r="B459" s="99" t="s">
        <v>1928</v>
      </c>
      <c r="C459" s="100">
        <v>541000</v>
      </c>
      <c r="D459" s="46">
        <f t="shared" si="28"/>
        <v>2704939</v>
      </c>
      <c r="E459" s="100">
        <v>335400</v>
      </c>
      <c r="F459" s="100">
        <v>2369539</v>
      </c>
      <c r="H459" s="98" t="s">
        <v>194</v>
      </c>
      <c r="I459" s="99" t="s">
        <v>2202</v>
      </c>
      <c r="J459" s="100">
        <v>16100</v>
      </c>
      <c r="K459" s="100">
        <f t="shared" si="29"/>
        <v>940038</v>
      </c>
      <c r="L459" s="100">
        <v>6438</v>
      </c>
      <c r="M459" s="100">
        <v>933600</v>
      </c>
      <c r="O459" s="98" t="s">
        <v>1630</v>
      </c>
      <c r="P459" s="99" t="s">
        <v>2332</v>
      </c>
      <c r="Q459" s="100">
        <v>45000</v>
      </c>
      <c r="R459" s="46">
        <f t="shared" si="30"/>
        <v>379748</v>
      </c>
      <c r="S459" s="100">
        <v>16200</v>
      </c>
      <c r="T459" s="100">
        <v>363548</v>
      </c>
      <c r="V459" s="98" t="s">
        <v>1663</v>
      </c>
      <c r="W459" s="99" t="s">
        <v>2135</v>
      </c>
      <c r="X459" s="100">
        <v>58750</v>
      </c>
      <c r="Y459" s="100">
        <f t="shared" si="31"/>
        <v>205944</v>
      </c>
      <c r="Z459" s="79"/>
      <c r="AA459" s="100">
        <v>205944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291968</v>
      </c>
      <c r="E460" s="79"/>
      <c r="F460" s="100">
        <v>291968</v>
      </c>
      <c r="H460" s="98" t="s">
        <v>198</v>
      </c>
      <c r="I460" s="99" t="s">
        <v>1928</v>
      </c>
      <c r="J460" s="100">
        <v>39500</v>
      </c>
      <c r="K460" s="100">
        <f t="shared" si="29"/>
        <v>15355</v>
      </c>
      <c r="L460" s="100">
        <v>3300</v>
      </c>
      <c r="M460" s="100">
        <v>12055</v>
      </c>
      <c r="O460" s="98" t="s">
        <v>1633</v>
      </c>
      <c r="P460" s="99" t="s">
        <v>2125</v>
      </c>
      <c r="Q460" s="100">
        <v>4300</v>
      </c>
      <c r="R460" s="46">
        <f t="shared" si="30"/>
        <v>2392969</v>
      </c>
      <c r="S460" s="100">
        <v>536250</v>
      </c>
      <c r="T460" s="100">
        <v>1856719</v>
      </c>
      <c r="V460" s="98" t="s">
        <v>1666</v>
      </c>
      <c r="W460" s="99" t="s">
        <v>2136</v>
      </c>
      <c r="X460" s="100">
        <v>21688507</v>
      </c>
      <c r="Y460" s="100">
        <f t="shared" si="31"/>
        <v>2598440</v>
      </c>
      <c r="Z460" s="100">
        <v>252800</v>
      </c>
      <c r="AA460" s="100">
        <v>2345640</v>
      </c>
    </row>
    <row r="461" spans="1:27" ht="15">
      <c r="A461" s="98" t="s">
        <v>15</v>
      </c>
      <c r="B461" s="99" t="s">
        <v>2152</v>
      </c>
      <c r="C461" s="100">
        <v>1043731</v>
      </c>
      <c r="D461" s="46">
        <f t="shared" si="28"/>
        <v>2322060</v>
      </c>
      <c r="E461" s="100">
        <v>588101</v>
      </c>
      <c r="F461" s="100">
        <v>1733959</v>
      </c>
      <c r="H461" s="98" t="s">
        <v>204</v>
      </c>
      <c r="I461" s="99" t="s">
        <v>1898</v>
      </c>
      <c r="J461" s="100">
        <v>5300</v>
      </c>
      <c r="K461" s="100">
        <f t="shared" si="29"/>
        <v>60142</v>
      </c>
      <c r="L461" s="79"/>
      <c r="M461" s="100">
        <v>60142</v>
      </c>
      <c r="O461" s="98" t="s">
        <v>1636</v>
      </c>
      <c r="P461" s="99" t="s">
        <v>2126</v>
      </c>
      <c r="Q461" s="100">
        <v>509700</v>
      </c>
      <c r="R461" s="46">
        <f t="shared" si="30"/>
        <v>2607100</v>
      </c>
      <c r="S461" s="100">
        <v>928520</v>
      </c>
      <c r="T461" s="100">
        <v>1678580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173067</v>
      </c>
      <c r="E462" s="79"/>
      <c r="F462" s="100">
        <v>173067</v>
      </c>
      <c r="H462" s="98" t="s">
        <v>207</v>
      </c>
      <c r="I462" s="99" t="s">
        <v>2204</v>
      </c>
      <c r="J462" s="79"/>
      <c r="K462" s="100">
        <f t="shared" si="29"/>
        <v>103821</v>
      </c>
      <c r="L462" s="79"/>
      <c r="M462" s="100">
        <v>103821</v>
      </c>
      <c r="O462" s="98" t="s">
        <v>1639</v>
      </c>
      <c r="P462" s="99" t="s">
        <v>2127</v>
      </c>
      <c r="Q462" s="100">
        <v>3345730</v>
      </c>
      <c r="R462" s="46">
        <f t="shared" si="30"/>
        <v>1947939</v>
      </c>
      <c r="S462" s="100">
        <v>354600</v>
      </c>
      <c r="T462" s="100">
        <v>1593339</v>
      </c>
      <c r="V462" s="98" t="s">
        <v>1672</v>
      </c>
      <c r="W462" s="99" t="s">
        <v>2138</v>
      </c>
      <c r="X462" s="100">
        <v>76400</v>
      </c>
      <c r="Y462" s="100">
        <f t="shared" si="31"/>
        <v>43239050</v>
      </c>
      <c r="Z462" s="100">
        <v>12750</v>
      </c>
      <c r="AA462" s="100">
        <v>43226300</v>
      </c>
    </row>
    <row r="463" spans="1:27" ht="15">
      <c r="A463" s="98" t="s">
        <v>21</v>
      </c>
      <c r="B463" s="99" t="s">
        <v>2265</v>
      </c>
      <c r="C463" s="100">
        <v>3200</v>
      </c>
      <c r="D463" s="46">
        <f t="shared" si="28"/>
        <v>0</v>
      </c>
      <c r="E463" s="79"/>
      <c r="F463" s="79"/>
      <c r="H463" s="98" t="s">
        <v>209</v>
      </c>
      <c r="I463" s="99" t="s">
        <v>2205</v>
      </c>
      <c r="J463" s="79"/>
      <c r="K463" s="100">
        <f t="shared" si="29"/>
        <v>23500</v>
      </c>
      <c r="L463" s="100">
        <v>5000</v>
      </c>
      <c r="M463" s="100">
        <v>18500</v>
      </c>
      <c r="O463" s="98" t="s">
        <v>1642</v>
      </c>
      <c r="P463" s="99" t="s">
        <v>2128</v>
      </c>
      <c r="Q463" s="100">
        <v>1303700</v>
      </c>
      <c r="R463" s="46">
        <f t="shared" si="30"/>
        <v>11956646</v>
      </c>
      <c r="S463" s="100">
        <v>2440202</v>
      </c>
      <c r="T463" s="100">
        <v>9516444</v>
      </c>
      <c r="V463" s="98" t="s">
        <v>1675</v>
      </c>
      <c r="W463" s="99" t="s">
        <v>2139</v>
      </c>
      <c r="X463" s="100">
        <v>128000</v>
      </c>
      <c r="Y463" s="100">
        <f t="shared" si="31"/>
        <v>1098633</v>
      </c>
      <c r="Z463" s="79"/>
      <c r="AA463" s="100">
        <v>1098633</v>
      </c>
    </row>
    <row r="464" spans="1:27" ht="15">
      <c r="A464" s="98" t="s">
        <v>24</v>
      </c>
      <c r="B464" s="99" t="s">
        <v>2154</v>
      </c>
      <c r="C464" s="100">
        <v>3319601</v>
      </c>
      <c r="D464" s="46">
        <f t="shared" si="28"/>
        <v>1018704</v>
      </c>
      <c r="E464" s="79"/>
      <c r="F464" s="100">
        <v>1018704</v>
      </c>
      <c r="H464" s="98" t="s">
        <v>212</v>
      </c>
      <c r="I464" s="99" t="s">
        <v>2206</v>
      </c>
      <c r="J464" s="100">
        <v>91327</v>
      </c>
      <c r="K464" s="100">
        <f t="shared" si="29"/>
        <v>71186</v>
      </c>
      <c r="L464" s="100">
        <v>1</v>
      </c>
      <c r="M464" s="100">
        <v>71185</v>
      </c>
      <c r="O464" s="98" t="s">
        <v>1645</v>
      </c>
      <c r="P464" s="99" t="s">
        <v>2129</v>
      </c>
      <c r="Q464" s="100">
        <v>1418600</v>
      </c>
      <c r="R464" s="46">
        <f t="shared" si="30"/>
        <v>6698757</v>
      </c>
      <c r="S464" s="100">
        <v>1536250</v>
      </c>
      <c r="T464" s="100">
        <v>5162507</v>
      </c>
      <c r="V464" s="98" t="s">
        <v>1678</v>
      </c>
      <c r="W464" s="99" t="s">
        <v>2140</v>
      </c>
      <c r="X464" s="100">
        <v>1066470</v>
      </c>
      <c r="Y464" s="100">
        <f t="shared" si="31"/>
        <v>1641594</v>
      </c>
      <c r="Z464" s="79"/>
      <c r="AA464" s="100">
        <v>1641594</v>
      </c>
    </row>
    <row r="465" spans="1:27" ht="15">
      <c r="A465" s="98" t="s">
        <v>27</v>
      </c>
      <c r="B465" s="99" t="s">
        <v>2236</v>
      </c>
      <c r="C465" s="79"/>
      <c r="D465" s="46">
        <f t="shared" si="28"/>
        <v>305051</v>
      </c>
      <c r="E465" s="79"/>
      <c r="F465" s="100">
        <v>305051</v>
      </c>
      <c r="H465" s="98" t="s">
        <v>214</v>
      </c>
      <c r="I465" s="99" t="s">
        <v>2207</v>
      </c>
      <c r="J465" s="100">
        <v>25200</v>
      </c>
      <c r="K465" s="100">
        <f t="shared" si="29"/>
        <v>15287</v>
      </c>
      <c r="L465" s="79"/>
      <c r="M465" s="100">
        <v>15287</v>
      </c>
      <c r="O465" s="98" t="s">
        <v>1648</v>
      </c>
      <c r="P465" s="99" t="s">
        <v>2130</v>
      </c>
      <c r="Q465" s="100">
        <v>574000</v>
      </c>
      <c r="R465" s="46">
        <f t="shared" si="30"/>
        <v>1321987</v>
      </c>
      <c r="S465" s="100">
        <v>296000</v>
      </c>
      <c r="T465" s="100">
        <v>1025987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56170</v>
      </c>
      <c r="E466" s="79"/>
      <c r="F466" s="100">
        <v>56170</v>
      </c>
      <c r="H466" s="98" t="s">
        <v>217</v>
      </c>
      <c r="I466" s="99" t="s">
        <v>2208</v>
      </c>
      <c r="J466" s="79"/>
      <c r="K466" s="100">
        <f t="shared" si="29"/>
        <v>7666</v>
      </c>
      <c r="L466" s="79"/>
      <c r="M466" s="100">
        <v>7666</v>
      </c>
      <c r="O466" s="98" t="s">
        <v>1651</v>
      </c>
      <c r="P466" s="99" t="s">
        <v>2131</v>
      </c>
      <c r="Q466" s="100">
        <v>472700</v>
      </c>
      <c r="R466" s="46">
        <f t="shared" si="30"/>
        <v>431636</v>
      </c>
      <c r="S466" s="100">
        <v>129400</v>
      </c>
      <c r="T466" s="100">
        <v>302236</v>
      </c>
      <c r="V466" s="98" t="s">
        <v>1689</v>
      </c>
      <c r="W466" s="99" t="s">
        <v>2142</v>
      </c>
      <c r="X466" s="100">
        <v>6200</v>
      </c>
      <c r="Y466" s="100">
        <f t="shared" si="31"/>
        <v>147387</v>
      </c>
      <c r="Z466" s="79"/>
      <c r="AA466" s="100">
        <v>147387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1524853</v>
      </c>
      <c r="E467" s="100">
        <v>40690</v>
      </c>
      <c r="F467" s="100">
        <v>1484163</v>
      </c>
      <c r="H467" s="98" t="s">
        <v>220</v>
      </c>
      <c r="I467" s="99" t="s">
        <v>2209</v>
      </c>
      <c r="J467" s="100">
        <v>30550</v>
      </c>
      <c r="K467" s="100">
        <f t="shared" si="29"/>
        <v>0</v>
      </c>
      <c r="L467" s="79"/>
      <c r="M467" s="79"/>
      <c r="O467" s="98" t="s">
        <v>1654</v>
      </c>
      <c r="P467" s="99" t="s">
        <v>2132</v>
      </c>
      <c r="Q467" s="100">
        <v>143528</v>
      </c>
      <c r="R467" s="46">
        <f t="shared" si="30"/>
        <v>33278</v>
      </c>
      <c r="S467" s="79"/>
      <c r="T467" s="100">
        <v>33278</v>
      </c>
      <c r="V467" s="98" t="s">
        <v>1692</v>
      </c>
      <c r="W467" s="99" t="s">
        <v>2143</v>
      </c>
      <c r="X467" s="100">
        <v>46000</v>
      </c>
      <c r="Y467" s="100">
        <f t="shared" si="31"/>
        <v>5173080</v>
      </c>
      <c r="Z467" s="79"/>
      <c r="AA467" s="100">
        <v>5173080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35149</v>
      </c>
      <c r="E468" s="79"/>
      <c r="F468" s="100">
        <v>35149</v>
      </c>
      <c r="H468" s="98" t="s">
        <v>226</v>
      </c>
      <c r="I468" s="99" t="s">
        <v>2211</v>
      </c>
      <c r="J468" s="79"/>
      <c r="K468" s="100">
        <f t="shared" si="29"/>
        <v>285583</v>
      </c>
      <c r="L468" s="79"/>
      <c r="M468" s="100">
        <v>285583</v>
      </c>
      <c r="O468" s="98" t="s">
        <v>1657</v>
      </c>
      <c r="P468" s="99" t="s">
        <v>2133</v>
      </c>
      <c r="Q468" s="79"/>
      <c r="R468" s="46">
        <f t="shared" si="30"/>
        <v>49940</v>
      </c>
      <c r="S468" s="79"/>
      <c r="T468" s="100">
        <v>49940</v>
      </c>
      <c r="V468" s="98" t="s">
        <v>1695</v>
      </c>
      <c r="W468" s="99" t="s">
        <v>2221</v>
      </c>
      <c r="X468" s="100">
        <v>74553</v>
      </c>
      <c r="Y468" s="100">
        <f t="shared" si="31"/>
        <v>914947</v>
      </c>
      <c r="Z468" s="100">
        <v>1500</v>
      </c>
      <c r="AA468" s="100">
        <v>913447</v>
      </c>
    </row>
    <row r="469" spans="1:27" ht="15">
      <c r="A469" s="98" t="s">
        <v>38</v>
      </c>
      <c r="B469" s="99" t="s">
        <v>2158</v>
      </c>
      <c r="C469" s="100">
        <v>237000</v>
      </c>
      <c r="D469" s="46">
        <f t="shared" si="28"/>
        <v>355113</v>
      </c>
      <c r="E469" s="79"/>
      <c r="F469" s="100">
        <v>355113</v>
      </c>
      <c r="H469" s="98" t="s">
        <v>232</v>
      </c>
      <c r="I469" s="99" t="s">
        <v>2212</v>
      </c>
      <c r="J469" s="100">
        <v>3000</v>
      </c>
      <c r="K469" s="100">
        <f t="shared" si="29"/>
        <v>32357</v>
      </c>
      <c r="L469" s="100">
        <v>21846</v>
      </c>
      <c r="M469" s="100">
        <v>10511</v>
      </c>
      <c r="O469" s="98" t="s">
        <v>1660</v>
      </c>
      <c r="P469" s="99" t="s">
        <v>2134</v>
      </c>
      <c r="Q469" s="100">
        <v>267360</v>
      </c>
      <c r="R469" s="46">
        <f t="shared" si="30"/>
        <v>120065</v>
      </c>
      <c r="S469" s="100">
        <v>57500</v>
      </c>
      <c r="T469" s="100">
        <v>62565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41</v>
      </c>
      <c r="B470" s="99" t="s">
        <v>2159</v>
      </c>
      <c r="C470" s="100">
        <v>108000</v>
      </c>
      <c r="D470" s="46">
        <f t="shared" si="28"/>
        <v>169318</v>
      </c>
      <c r="E470" s="79"/>
      <c r="F470" s="100">
        <v>169318</v>
      </c>
      <c r="H470" s="98" t="s">
        <v>235</v>
      </c>
      <c r="I470" s="99" t="s">
        <v>2213</v>
      </c>
      <c r="J470" s="79"/>
      <c r="K470" s="100">
        <f t="shared" si="29"/>
        <v>1139470</v>
      </c>
      <c r="L470" s="79"/>
      <c r="M470" s="100">
        <v>1139470</v>
      </c>
      <c r="O470" s="98" t="s">
        <v>1663</v>
      </c>
      <c r="P470" s="99" t="s">
        <v>2135</v>
      </c>
      <c r="Q470" s="100">
        <v>208580</v>
      </c>
      <c r="R470" s="46">
        <f t="shared" si="30"/>
        <v>281356</v>
      </c>
      <c r="S470" s="79"/>
      <c r="T470" s="100">
        <v>281356</v>
      </c>
      <c r="V470" s="98" t="s">
        <v>1702</v>
      </c>
      <c r="W470" s="99" t="s">
        <v>2145</v>
      </c>
      <c r="X470" s="100">
        <v>56750</v>
      </c>
      <c r="Y470" s="100">
        <f t="shared" si="31"/>
        <v>24816460</v>
      </c>
      <c r="Z470" s="100">
        <v>166000</v>
      </c>
      <c r="AA470" s="100">
        <v>24650460</v>
      </c>
    </row>
    <row r="471" spans="1:27" ht="15">
      <c r="A471" s="98" t="s">
        <v>43</v>
      </c>
      <c r="B471" s="99" t="s">
        <v>2160</v>
      </c>
      <c r="C471" s="100">
        <v>50000</v>
      </c>
      <c r="D471" s="46">
        <f t="shared" si="28"/>
        <v>671222</v>
      </c>
      <c r="E471" s="100">
        <v>344800</v>
      </c>
      <c r="F471" s="100">
        <v>326422</v>
      </c>
      <c r="H471" s="98" t="s">
        <v>238</v>
      </c>
      <c r="I471" s="99" t="s">
        <v>2214</v>
      </c>
      <c r="J471" s="79"/>
      <c r="K471" s="100">
        <f t="shared" si="29"/>
        <v>250002</v>
      </c>
      <c r="L471" s="79"/>
      <c r="M471" s="100">
        <v>250002</v>
      </c>
      <c r="O471" s="98" t="s">
        <v>1666</v>
      </c>
      <c r="P471" s="99" t="s">
        <v>2136</v>
      </c>
      <c r="Q471" s="79"/>
      <c r="R471" s="46">
        <f t="shared" si="30"/>
        <v>331997</v>
      </c>
      <c r="S471" s="100">
        <v>1400</v>
      </c>
      <c r="T471" s="100">
        <v>330597</v>
      </c>
      <c r="V471" s="98" t="s">
        <v>1705</v>
      </c>
      <c r="W471" s="99" t="s">
        <v>2146</v>
      </c>
      <c r="X471" s="100">
        <v>2840154</v>
      </c>
      <c r="Y471" s="100">
        <f t="shared" si="31"/>
        <v>65139274</v>
      </c>
      <c r="Z471" s="100">
        <v>43542532</v>
      </c>
      <c r="AA471" s="100">
        <v>21596742</v>
      </c>
    </row>
    <row r="472" spans="1:27" ht="15">
      <c r="A472" s="98" t="s">
        <v>46</v>
      </c>
      <c r="B472" s="99" t="s">
        <v>2161</v>
      </c>
      <c r="C472" s="79"/>
      <c r="D472" s="46">
        <f t="shared" si="28"/>
        <v>563854</v>
      </c>
      <c r="E472" s="100">
        <v>271274</v>
      </c>
      <c r="F472" s="100">
        <v>292580</v>
      </c>
      <c r="H472" s="98" t="s">
        <v>240</v>
      </c>
      <c r="I472" s="99" t="s">
        <v>2215</v>
      </c>
      <c r="J472" s="100">
        <v>848350</v>
      </c>
      <c r="K472" s="100">
        <f t="shared" si="29"/>
        <v>174818</v>
      </c>
      <c r="L472" s="79"/>
      <c r="M472" s="100">
        <v>174818</v>
      </c>
      <c r="O472" s="98" t="s">
        <v>1669</v>
      </c>
      <c r="P472" s="99" t="s">
        <v>2137</v>
      </c>
      <c r="Q472" s="100">
        <v>1800</v>
      </c>
      <c r="R472" s="46">
        <f t="shared" si="30"/>
        <v>426085</v>
      </c>
      <c r="S472" s="79"/>
      <c r="T472" s="100">
        <v>426085</v>
      </c>
      <c r="V472" s="98" t="s">
        <v>1708</v>
      </c>
      <c r="W472" s="99" t="s">
        <v>2147</v>
      </c>
      <c r="X472" s="79"/>
      <c r="Y472" s="100">
        <f t="shared" si="31"/>
        <v>1840812</v>
      </c>
      <c r="Z472" s="79"/>
      <c r="AA472" s="100">
        <v>1840812</v>
      </c>
    </row>
    <row r="473" spans="1:27" ht="15">
      <c r="A473" s="98" t="s">
        <v>53</v>
      </c>
      <c r="B473" s="99" t="s">
        <v>2162</v>
      </c>
      <c r="C473" s="79"/>
      <c r="D473" s="46">
        <f t="shared" si="28"/>
        <v>120426</v>
      </c>
      <c r="E473" s="79"/>
      <c r="F473" s="100">
        <v>120426</v>
      </c>
      <c r="H473" s="98" t="s">
        <v>243</v>
      </c>
      <c r="I473" s="99" t="s">
        <v>1814</v>
      </c>
      <c r="J473" s="100">
        <v>36171</v>
      </c>
      <c r="K473" s="100">
        <f t="shared" si="29"/>
        <v>286472</v>
      </c>
      <c r="L473" s="100">
        <v>16480</v>
      </c>
      <c r="M473" s="100">
        <v>269992</v>
      </c>
      <c r="O473" s="98" t="s">
        <v>1672</v>
      </c>
      <c r="P473" s="99" t="s">
        <v>2138</v>
      </c>
      <c r="Q473" s="100">
        <v>5700</v>
      </c>
      <c r="R473" s="46">
        <f t="shared" si="30"/>
        <v>3042087</v>
      </c>
      <c r="S473" s="100">
        <v>97400</v>
      </c>
      <c r="T473" s="100">
        <v>2944687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56</v>
      </c>
      <c r="B474" s="99" t="s">
        <v>2222</v>
      </c>
      <c r="C474" s="79"/>
      <c r="D474" s="46">
        <f t="shared" si="28"/>
        <v>60700</v>
      </c>
      <c r="E474" s="79"/>
      <c r="F474" s="100">
        <v>60700</v>
      </c>
      <c r="H474" s="98" t="s">
        <v>246</v>
      </c>
      <c r="I474" s="99" t="s">
        <v>2223</v>
      </c>
      <c r="J474" s="79"/>
      <c r="K474" s="100">
        <f t="shared" si="29"/>
        <v>1193994</v>
      </c>
      <c r="L474" s="100">
        <v>1100000</v>
      </c>
      <c r="M474" s="100">
        <v>93994</v>
      </c>
      <c r="O474" s="98" t="s">
        <v>1675</v>
      </c>
      <c r="P474" s="99" t="s">
        <v>2139</v>
      </c>
      <c r="Q474" s="100">
        <v>394000</v>
      </c>
      <c r="R474" s="46">
        <f t="shared" si="30"/>
        <v>881563</v>
      </c>
      <c r="S474" s="100">
        <v>183000</v>
      </c>
      <c r="T474" s="100">
        <v>698563</v>
      </c>
      <c r="V474" s="98" t="s">
        <v>1714</v>
      </c>
      <c r="W474" s="99" t="s">
        <v>2149</v>
      </c>
      <c r="X474" s="100">
        <v>2270451</v>
      </c>
      <c r="Y474" s="100">
        <f t="shared" si="31"/>
        <v>14382389</v>
      </c>
      <c r="Z474" s="100">
        <v>1842000</v>
      </c>
      <c r="AA474" s="100">
        <v>12540389</v>
      </c>
    </row>
    <row r="475" spans="1:27" ht="15">
      <c r="A475" s="98" t="s">
        <v>59</v>
      </c>
      <c r="B475" s="99" t="s">
        <v>2163</v>
      </c>
      <c r="C475" s="100">
        <v>15000</v>
      </c>
      <c r="D475" s="46">
        <f t="shared" si="28"/>
        <v>311595</v>
      </c>
      <c r="E475" s="100">
        <v>43700</v>
      </c>
      <c r="F475" s="100">
        <v>267895</v>
      </c>
      <c r="H475" s="98" t="s">
        <v>249</v>
      </c>
      <c r="I475" s="99" t="s">
        <v>2224</v>
      </c>
      <c r="J475" s="100">
        <v>36272684</v>
      </c>
      <c r="K475" s="100">
        <f t="shared" si="29"/>
        <v>1058301</v>
      </c>
      <c r="L475" s="100">
        <v>840001</v>
      </c>
      <c r="M475" s="100">
        <v>218300</v>
      </c>
      <c r="O475" s="98" t="s">
        <v>1678</v>
      </c>
      <c r="P475" s="99" t="s">
        <v>2140</v>
      </c>
      <c r="Q475" s="100">
        <v>1184860</v>
      </c>
      <c r="R475" s="46">
        <f t="shared" si="30"/>
        <v>441350</v>
      </c>
      <c r="S475" s="79"/>
      <c r="T475" s="100">
        <v>441350</v>
      </c>
      <c r="V475" s="98" t="s">
        <v>1717</v>
      </c>
      <c r="W475" s="99" t="s">
        <v>2150</v>
      </c>
      <c r="X475" s="100">
        <v>52819182</v>
      </c>
      <c r="Y475" s="100">
        <f t="shared" si="31"/>
        <v>71964193</v>
      </c>
      <c r="Z475" s="100">
        <v>3453500</v>
      </c>
      <c r="AA475" s="100">
        <v>68510693</v>
      </c>
    </row>
    <row r="476" spans="1:27" ht="15">
      <c r="A476" s="98" t="s">
        <v>62</v>
      </c>
      <c r="B476" s="99" t="s">
        <v>2164</v>
      </c>
      <c r="C476" s="100">
        <v>709600</v>
      </c>
      <c r="D476" s="46">
        <f t="shared" si="28"/>
        <v>284083</v>
      </c>
      <c r="E476" s="79"/>
      <c r="F476" s="100">
        <v>284083</v>
      </c>
      <c r="O476" s="98" t="s">
        <v>1681</v>
      </c>
      <c r="P476" s="99" t="s">
        <v>2141</v>
      </c>
      <c r="Q476" s="79"/>
      <c r="R476" s="46">
        <f t="shared" si="30"/>
        <v>924449</v>
      </c>
      <c r="S476" s="79"/>
      <c r="T476" s="100">
        <v>924449</v>
      </c>
      <c r="V476" s="98" t="s">
        <v>1720</v>
      </c>
      <c r="W476" s="99" t="s">
        <v>2318</v>
      </c>
      <c r="X476" s="79"/>
      <c r="Y476" s="100">
        <f t="shared" si="31"/>
        <v>298500</v>
      </c>
      <c r="Z476" s="79"/>
      <c r="AA476" s="100">
        <v>298500</v>
      </c>
    </row>
    <row r="477" spans="1:27" ht="15">
      <c r="A477" s="98" t="s">
        <v>65</v>
      </c>
      <c r="B477" s="99" t="s">
        <v>2165</v>
      </c>
      <c r="C477" s="79"/>
      <c r="D477" s="46">
        <f t="shared" si="28"/>
        <v>162121</v>
      </c>
      <c r="E477" s="79"/>
      <c r="F477" s="100">
        <v>162121</v>
      </c>
      <c r="O477" s="98" t="s">
        <v>1689</v>
      </c>
      <c r="P477" s="99" t="s">
        <v>2142</v>
      </c>
      <c r="Q477" s="79"/>
      <c r="R477" s="46">
        <f t="shared" si="30"/>
        <v>462682</v>
      </c>
      <c r="S477" s="100">
        <v>23136</v>
      </c>
      <c r="T477" s="100">
        <v>439546</v>
      </c>
      <c r="V477" s="98" t="s">
        <v>1723</v>
      </c>
      <c r="W477" s="99" t="s">
        <v>1928</v>
      </c>
      <c r="X477" s="100">
        <v>4539805</v>
      </c>
      <c r="Y477" s="100">
        <f t="shared" si="31"/>
        <v>38317113</v>
      </c>
      <c r="Z477" s="100">
        <v>949002</v>
      </c>
      <c r="AA477" s="100">
        <v>37368111</v>
      </c>
    </row>
    <row r="478" spans="1:27" ht="15">
      <c r="A478" s="98" t="s">
        <v>68</v>
      </c>
      <c r="B478" s="99" t="s">
        <v>2166</v>
      </c>
      <c r="C478" s="79"/>
      <c r="D478" s="46">
        <f t="shared" si="28"/>
        <v>67653</v>
      </c>
      <c r="E478" s="100">
        <v>34700</v>
      </c>
      <c r="F478" s="100">
        <v>32953</v>
      </c>
      <c r="O478" s="98" t="s">
        <v>1692</v>
      </c>
      <c r="P478" s="99" t="s">
        <v>2143</v>
      </c>
      <c r="Q478" s="100">
        <v>372610</v>
      </c>
      <c r="R478" s="46">
        <f t="shared" si="30"/>
        <v>1638746</v>
      </c>
      <c r="S478" s="100">
        <v>201750</v>
      </c>
      <c r="T478" s="100">
        <v>1436996</v>
      </c>
      <c r="V478" s="98" t="s">
        <v>1725</v>
      </c>
      <c r="W478" s="99" t="s">
        <v>2151</v>
      </c>
      <c r="X478" s="79"/>
      <c r="Y478" s="100">
        <f t="shared" si="31"/>
        <v>359438</v>
      </c>
      <c r="Z478" s="79"/>
      <c r="AA478" s="100">
        <v>359438</v>
      </c>
    </row>
    <row r="479" spans="1:27" ht="15">
      <c r="A479" s="98" t="s">
        <v>71</v>
      </c>
      <c r="B479" s="99" t="s">
        <v>2167</v>
      </c>
      <c r="C479" s="100">
        <v>198600</v>
      </c>
      <c r="D479" s="46">
        <f t="shared" si="28"/>
        <v>132040</v>
      </c>
      <c r="E479" s="100">
        <v>900</v>
      </c>
      <c r="F479" s="100">
        <v>131140</v>
      </c>
      <c r="O479" s="98" t="s">
        <v>1695</v>
      </c>
      <c r="P479" s="99" t="s">
        <v>2221</v>
      </c>
      <c r="Q479" s="100">
        <v>312608</v>
      </c>
      <c r="R479" s="46">
        <f t="shared" si="30"/>
        <v>201014</v>
      </c>
      <c r="S479" s="100">
        <v>78650</v>
      </c>
      <c r="T479" s="100">
        <v>122364</v>
      </c>
      <c r="V479" s="98" t="s">
        <v>15</v>
      </c>
      <c r="W479" s="99" t="s">
        <v>2152</v>
      </c>
      <c r="X479" s="100">
        <v>1708638</v>
      </c>
      <c r="Y479" s="100">
        <f t="shared" si="31"/>
        <v>3369627</v>
      </c>
      <c r="Z479" s="79"/>
      <c r="AA479" s="100">
        <v>3369627</v>
      </c>
    </row>
    <row r="480" spans="1:27" ht="15">
      <c r="A480" s="98" t="s">
        <v>74</v>
      </c>
      <c r="B480" s="99" t="s">
        <v>2168</v>
      </c>
      <c r="C480" s="79"/>
      <c r="D480" s="46">
        <f t="shared" si="28"/>
        <v>83150</v>
      </c>
      <c r="E480" s="79"/>
      <c r="F480" s="100">
        <v>83150</v>
      </c>
      <c r="O480" s="98" t="s">
        <v>1698</v>
      </c>
      <c r="P480" s="99" t="s">
        <v>2144</v>
      </c>
      <c r="Q480" s="100">
        <v>21000</v>
      </c>
      <c r="R480" s="46">
        <f t="shared" si="30"/>
        <v>972970</v>
      </c>
      <c r="S480" s="79"/>
      <c r="T480" s="100">
        <v>972970</v>
      </c>
      <c r="V480" s="98" t="s">
        <v>18</v>
      </c>
      <c r="W480" s="99" t="s">
        <v>2153</v>
      </c>
      <c r="X480" s="79"/>
      <c r="Y480" s="100">
        <f t="shared" si="31"/>
        <v>219406</v>
      </c>
      <c r="Z480" s="79"/>
      <c r="AA480" s="100">
        <v>219406</v>
      </c>
    </row>
    <row r="481" spans="1:27" ht="15">
      <c r="A481" s="98" t="s">
        <v>77</v>
      </c>
      <c r="B481" s="99" t="s">
        <v>2169</v>
      </c>
      <c r="C481" s="79"/>
      <c r="D481" s="46">
        <f t="shared" si="28"/>
        <v>178727</v>
      </c>
      <c r="E481" s="100">
        <v>50500</v>
      </c>
      <c r="F481" s="100">
        <v>128227</v>
      </c>
      <c r="O481" s="98" t="s">
        <v>1702</v>
      </c>
      <c r="P481" s="99" t="s">
        <v>2145</v>
      </c>
      <c r="Q481" s="100">
        <v>1414900</v>
      </c>
      <c r="R481" s="46">
        <f t="shared" si="30"/>
        <v>2883338</v>
      </c>
      <c r="S481" s="100">
        <v>975500</v>
      </c>
      <c r="T481" s="100">
        <v>1907838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80</v>
      </c>
      <c r="B482" s="99" t="s">
        <v>2170</v>
      </c>
      <c r="C482" s="79"/>
      <c r="D482" s="46">
        <f t="shared" si="28"/>
        <v>206165</v>
      </c>
      <c r="E482" s="100">
        <v>15333</v>
      </c>
      <c r="F482" s="100">
        <v>190832</v>
      </c>
      <c r="O482" s="98" t="s">
        <v>1705</v>
      </c>
      <c r="P482" s="99" t="s">
        <v>2146</v>
      </c>
      <c r="Q482" s="100">
        <v>3209700</v>
      </c>
      <c r="R482" s="46">
        <f t="shared" si="30"/>
        <v>11667139</v>
      </c>
      <c r="S482" s="100">
        <v>2903509</v>
      </c>
      <c r="T482" s="100">
        <v>8763630</v>
      </c>
      <c r="V482" s="98" t="s">
        <v>24</v>
      </c>
      <c r="W482" s="99" t="s">
        <v>2154</v>
      </c>
      <c r="X482" s="100">
        <v>45301</v>
      </c>
      <c r="Y482" s="100">
        <f t="shared" si="31"/>
        <v>16381936</v>
      </c>
      <c r="Z482" s="100">
        <v>642036</v>
      </c>
      <c r="AA482" s="100">
        <v>15739900</v>
      </c>
    </row>
    <row r="483" spans="1:27" ht="15">
      <c r="A483" s="98" t="s">
        <v>83</v>
      </c>
      <c r="B483" s="99" t="s">
        <v>2171</v>
      </c>
      <c r="C483" s="79"/>
      <c r="D483" s="46">
        <f t="shared" si="28"/>
        <v>33974</v>
      </c>
      <c r="E483" s="79"/>
      <c r="F483" s="100">
        <v>33974</v>
      </c>
      <c r="O483" s="98" t="s">
        <v>1708</v>
      </c>
      <c r="P483" s="99" t="s">
        <v>2147</v>
      </c>
      <c r="Q483" s="100">
        <v>5478566</v>
      </c>
      <c r="R483" s="46">
        <f t="shared" si="30"/>
        <v>6830383</v>
      </c>
      <c r="S483" s="100">
        <v>2838890</v>
      </c>
      <c r="T483" s="100">
        <v>3991493</v>
      </c>
      <c r="V483" s="98" t="s">
        <v>27</v>
      </c>
      <c r="W483" s="99" t="s">
        <v>2236</v>
      </c>
      <c r="X483" s="100">
        <v>2422536</v>
      </c>
      <c r="Y483" s="100">
        <f t="shared" si="31"/>
        <v>4255983</v>
      </c>
      <c r="Z483" s="100">
        <v>3275626</v>
      </c>
      <c r="AA483" s="100">
        <v>980357</v>
      </c>
    </row>
    <row r="484" spans="1:27" ht="15">
      <c r="A484" s="98" t="s">
        <v>86</v>
      </c>
      <c r="B484" s="99" t="s">
        <v>2172</v>
      </c>
      <c r="C484" s="79"/>
      <c r="D484" s="46">
        <f t="shared" si="28"/>
        <v>105860</v>
      </c>
      <c r="E484" s="79"/>
      <c r="F484" s="100">
        <v>105860</v>
      </c>
      <c r="O484" s="98" t="s">
        <v>1711</v>
      </c>
      <c r="P484" s="99" t="s">
        <v>2148</v>
      </c>
      <c r="Q484" s="79"/>
      <c r="R484" s="46">
        <f t="shared" si="30"/>
        <v>3563666</v>
      </c>
      <c r="S484" s="100">
        <v>33800</v>
      </c>
      <c r="T484" s="100">
        <v>3529866</v>
      </c>
      <c r="V484" s="98" t="s">
        <v>30</v>
      </c>
      <c r="W484" s="99" t="s">
        <v>2155</v>
      </c>
      <c r="X484" s="79"/>
      <c r="Y484" s="100">
        <f t="shared" si="31"/>
        <v>7398158</v>
      </c>
      <c r="Z484" s="100">
        <v>4908000</v>
      </c>
      <c r="AA484" s="100">
        <v>2490158</v>
      </c>
    </row>
    <row r="485" spans="1:27" ht="15">
      <c r="A485" s="98" t="s">
        <v>89</v>
      </c>
      <c r="B485" s="99" t="s">
        <v>2173</v>
      </c>
      <c r="C485" s="79"/>
      <c r="D485" s="46">
        <f t="shared" si="28"/>
        <v>79806</v>
      </c>
      <c r="E485" s="79"/>
      <c r="F485" s="100">
        <v>79806</v>
      </c>
      <c r="O485" s="98" t="s">
        <v>1714</v>
      </c>
      <c r="P485" s="99" t="s">
        <v>2149</v>
      </c>
      <c r="Q485" s="100">
        <v>4137700</v>
      </c>
      <c r="R485" s="46">
        <f t="shared" si="30"/>
        <v>4635678</v>
      </c>
      <c r="S485" s="100">
        <v>1185525</v>
      </c>
      <c r="T485" s="100">
        <v>3450153</v>
      </c>
      <c r="V485" s="98" t="s">
        <v>32</v>
      </c>
      <c r="W485" s="99" t="s">
        <v>2156</v>
      </c>
      <c r="X485" s="100">
        <v>894000</v>
      </c>
      <c r="Y485" s="100">
        <f t="shared" si="31"/>
        <v>708342</v>
      </c>
      <c r="Z485" s="79"/>
      <c r="AA485" s="100">
        <v>708342</v>
      </c>
    </row>
    <row r="486" spans="1:27" ht="15">
      <c r="A486" s="98" t="s">
        <v>92</v>
      </c>
      <c r="B486" s="99" t="s">
        <v>2174</v>
      </c>
      <c r="C486" s="100">
        <v>7</v>
      </c>
      <c r="D486" s="46">
        <f t="shared" si="28"/>
        <v>172990</v>
      </c>
      <c r="E486" s="79"/>
      <c r="F486" s="100">
        <v>172990</v>
      </c>
      <c r="O486" s="98" t="s">
        <v>1717</v>
      </c>
      <c r="P486" s="99" t="s">
        <v>2150</v>
      </c>
      <c r="Q486" s="100">
        <v>3313990</v>
      </c>
      <c r="R486" s="46">
        <f t="shared" si="30"/>
        <v>14037118</v>
      </c>
      <c r="S486" s="100">
        <v>1566836</v>
      </c>
      <c r="T486" s="100">
        <v>12470282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95</v>
      </c>
      <c r="B487" s="99" t="s">
        <v>2175</v>
      </c>
      <c r="C487" s="79"/>
      <c r="D487" s="46">
        <f t="shared" si="28"/>
        <v>70627</v>
      </c>
      <c r="E487" s="100">
        <v>2500</v>
      </c>
      <c r="F487" s="100">
        <v>68127</v>
      </c>
      <c r="O487" s="98" t="s">
        <v>1720</v>
      </c>
      <c r="P487" s="99" t="s">
        <v>2318</v>
      </c>
      <c r="Q487" s="100">
        <v>675000</v>
      </c>
      <c r="R487" s="46">
        <f t="shared" si="30"/>
        <v>1024508</v>
      </c>
      <c r="S487" s="79"/>
      <c r="T487" s="100">
        <v>1024508</v>
      </c>
      <c r="V487" s="98" t="s">
        <v>38</v>
      </c>
      <c r="W487" s="99" t="s">
        <v>2158</v>
      </c>
      <c r="X487" s="100">
        <v>23800</v>
      </c>
      <c r="Y487" s="100">
        <f t="shared" si="31"/>
        <v>7105641</v>
      </c>
      <c r="Z487" s="79"/>
      <c r="AA487" s="100">
        <v>7105641</v>
      </c>
    </row>
    <row r="488" spans="1:27" ht="15">
      <c r="A488" s="98" t="s">
        <v>98</v>
      </c>
      <c r="B488" s="99" t="s">
        <v>2176</v>
      </c>
      <c r="C488" s="79"/>
      <c r="D488" s="46">
        <f t="shared" si="28"/>
        <v>46878</v>
      </c>
      <c r="E488" s="79"/>
      <c r="F488" s="100">
        <v>46878</v>
      </c>
      <c r="O488" s="98" t="s">
        <v>1723</v>
      </c>
      <c r="P488" s="99" t="s">
        <v>1928</v>
      </c>
      <c r="Q488" s="100">
        <v>3656504</v>
      </c>
      <c r="R488" s="46">
        <f t="shared" si="30"/>
        <v>13640689</v>
      </c>
      <c r="S488" s="100">
        <v>1536150</v>
      </c>
      <c r="T488" s="100">
        <v>12104539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101</v>
      </c>
      <c r="B489" s="99" t="s">
        <v>2263</v>
      </c>
      <c r="C489" s="100">
        <v>269300</v>
      </c>
      <c r="D489" s="46">
        <f t="shared" si="28"/>
        <v>1222561</v>
      </c>
      <c r="E489" s="100">
        <v>65050</v>
      </c>
      <c r="F489" s="100">
        <v>1157511</v>
      </c>
      <c r="O489" s="98" t="s">
        <v>1725</v>
      </c>
      <c r="P489" s="99" t="s">
        <v>2151</v>
      </c>
      <c r="Q489" s="79"/>
      <c r="R489" s="46">
        <f t="shared" si="30"/>
        <v>2648396</v>
      </c>
      <c r="S489" s="100">
        <v>350000</v>
      </c>
      <c r="T489" s="100">
        <v>2298396</v>
      </c>
      <c r="V489" s="98" t="s">
        <v>43</v>
      </c>
      <c r="W489" s="99" t="s">
        <v>2160</v>
      </c>
      <c r="X489" s="100">
        <v>135050</v>
      </c>
      <c r="Y489" s="100">
        <f t="shared" si="31"/>
        <v>2817089</v>
      </c>
      <c r="Z489" s="79"/>
      <c r="AA489" s="100">
        <v>2817089</v>
      </c>
    </row>
    <row r="490" spans="1:27" ht="15">
      <c r="A490" s="98" t="s">
        <v>104</v>
      </c>
      <c r="B490" s="99" t="s">
        <v>2177</v>
      </c>
      <c r="C490" s="79"/>
      <c r="D490" s="46">
        <f t="shared" si="28"/>
        <v>146978</v>
      </c>
      <c r="E490" s="79"/>
      <c r="F490" s="100">
        <v>146978</v>
      </c>
      <c r="O490" s="98" t="s">
        <v>15</v>
      </c>
      <c r="P490" s="99" t="s">
        <v>2152</v>
      </c>
      <c r="Q490" s="100">
        <v>17412100</v>
      </c>
      <c r="R490" s="46">
        <f t="shared" si="30"/>
        <v>12969663</v>
      </c>
      <c r="S490" s="100">
        <v>1045139</v>
      </c>
      <c r="T490" s="100">
        <v>11924524</v>
      </c>
      <c r="V490" s="98" t="s">
        <v>46</v>
      </c>
      <c r="W490" s="99" t="s">
        <v>2161</v>
      </c>
      <c r="X490" s="100">
        <v>39200</v>
      </c>
      <c r="Y490" s="100">
        <f t="shared" si="31"/>
        <v>1139045</v>
      </c>
      <c r="Z490" s="79"/>
      <c r="AA490" s="100">
        <v>1139045</v>
      </c>
    </row>
    <row r="491" spans="1:27" ht="15">
      <c r="A491" s="98" t="s">
        <v>107</v>
      </c>
      <c r="B491" s="99" t="s">
        <v>2178</v>
      </c>
      <c r="C491" s="79"/>
      <c r="D491" s="46">
        <f t="shared" si="28"/>
        <v>83400</v>
      </c>
      <c r="E491" s="100">
        <v>8000</v>
      </c>
      <c r="F491" s="100">
        <v>75400</v>
      </c>
      <c r="O491" s="98" t="s">
        <v>18</v>
      </c>
      <c r="P491" s="99" t="s">
        <v>2153</v>
      </c>
      <c r="Q491" s="79"/>
      <c r="R491" s="46">
        <f t="shared" si="30"/>
        <v>1739003</v>
      </c>
      <c r="S491" s="100">
        <v>4575</v>
      </c>
      <c r="T491" s="100">
        <v>1734428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110</v>
      </c>
      <c r="B492" s="99" t="s">
        <v>2179</v>
      </c>
      <c r="C492" s="79"/>
      <c r="D492" s="46">
        <f t="shared" si="28"/>
        <v>3482</v>
      </c>
      <c r="E492" s="79"/>
      <c r="F492" s="100">
        <v>3482</v>
      </c>
      <c r="O492" s="98" t="s">
        <v>21</v>
      </c>
      <c r="P492" s="99" t="s">
        <v>2265</v>
      </c>
      <c r="Q492" s="100">
        <v>3200</v>
      </c>
      <c r="R492" s="46">
        <f t="shared" si="30"/>
        <v>205761</v>
      </c>
      <c r="S492" s="100">
        <v>33500</v>
      </c>
      <c r="T492" s="100">
        <v>172261</v>
      </c>
      <c r="V492" s="98" t="s">
        <v>53</v>
      </c>
      <c r="W492" s="99" t="s">
        <v>2162</v>
      </c>
      <c r="X492" s="100">
        <v>38890</v>
      </c>
      <c r="Y492" s="100">
        <f t="shared" si="31"/>
        <v>352484</v>
      </c>
      <c r="Z492" s="100">
        <v>71829</v>
      </c>
      <c r="AA492" s="100">
        <v>280655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856568</v>
      </c>
      <c r="E493" s="100">
        <v>84202</v>
      </c>
      <c r="F493" s="100">
        <v>772366</v>
      </c>
      <c r="O493" s="98" t="s">
        <v>24</v>
      </c>
      <c r="P493" s="99" t="s">
        <v>2154</v>
      </c>
      <c r="Q493" s="100">
        <v>9107052</v>
      </c>
      <c r="R493" s="46">
        <f t="shared" si="30"/>
        <v>6366640</v>
      </c>
      <c r="S493" s="100">
        <v>288001</v>
      </c>
      <c r="T493" s="100">
        <v>6078639</v>
      </c>
      <c r="V493" s="98" t="s">
        <v>56</v>
      </c>
      <c r="W493" s="99" t="s">
        <v>2222</v>
      </c>
      <c r="X493" s="79"/>
      <c r="Y493" s="100">
        <f t="shared" si="31"/>
        <v>340405</v>
      </c>
      <c r="Z493" s="79"/>
      <c r="AA493" s="100">
        <v>340405</v>
      </c>
    </row>
    <row r="494" spans="1:27" ht="15">
      <c r="A494" s="98" t="s">
        <v>127</v>
      </c>
      <c r="B494" s="99" t="s">
        <v>2181</v>
      </c>
      <c r="C494" s="100">
        <v>263680</v>
      </c>
      <c r="D494" s="46">
        <f t="shared" si="28"/>
        <v>198033</v>
      </c>
      <c r="E494" s="79"/>
      <c r="F494" s="100">
        <v>198033</v>
      </c>
      <c r="O494" s="98" t="s">
        <v>27</v>
      </c>
      <c r="P494" s="99" t="s">
        <v>2236</v>
      </c>
      <c r="Q494" s="100">
        <v>1584200</v>
      </c>
      <c r="R494" s="46">
        <f t="shared" si="30"/>
        <v>2783615</v>
      </c>
      <c r="S494" s="100">
        <v>120350</v>
      </c>
      <c r="T494" s="100">
        <v>2663265</v>
      </c>
      <c r="V494" s="98" t="s">
        <v>59</v>
      </c>
      <c r="W494" s="99" t="s">
        <v>2163</v>
      </c>
      <c r="X494" s="100">
        <v>1501</v>
      </c>
      <c r="Y494" s="100">
        <f t="shared" si="31"/>
        <v>1775024</v>
      </c>
      <c r="Z494" s="79"/>
      <c r="AA494" s="100">
        <v>1775024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1251031</v>
      </c>
      <c r="E495" s="100">
        <v>398380</v>
      </c>
      <c r="F495" s="100">
        <v>852651</v>
      </c>
      <c r="O495" s="98" t="s">
        <v>30</v>
      </c>
      <c r="P495" s="99" t="s">
        <v>2155</v>
      </c>
      <c r="Q495" s="100">
        <v>786850</v>
      </c>
      <c r="R495" s="46">
        <f t="shared" si="30"/>
        <v>1879288</v>
      </c>
      <c r="S495" s="100">
        <v>749700</v>
      </c>
      <c r="T495" s="100">
        <v>1129588</v>
      </c>
      <c r="V495" s="98" t="s">
        <v>62</v>
      </c>
      <c r="W495" s="99" t="s">
        <v>2164</v>
      </c>
      <c r="X495" s="100">
        <v>21000</v>
      </c>
      <c r="Y495" s="100">
        <f t="shared" si="31"/>
        <v>1664090</v>
      </c>
      <c r="Z495" s="100">
        <v>135000</v>
      </c>
      <c r="AA495" s="100">
        <v>1529090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557029</v>
      </c>
      <c r="E496" s="100">
        <v>213000</v>
      </c>
      <c r="F496" s="100">
        <v>344029</v>
      </c>
      <c r="O496" s="98" t="s">
        <v>32</v>
      </c>
      <c r="P496" s="99" t="s">
        <v>2156</v>
      </c>
      <c r="Q496" s="100">
        <v>234900</v>
      </c>
      <c r="R496" s="46">
        <f t="shared" si="30"/>
        <v>3227686</v>
      </c>
      <c r="S496" s="100">
        <v>40690</v>
      </c>
      <c r="T496" s="100">
        <v>3186996</v>
      </c>
      <c r="V496" s="98" t="s">
        <v>65</v>
      </c>
      <c r="W496" s="99" t="s">
        <v>2165</v>
      </c>
      <c r="X496" s="100">
        <v>111863</v>
      </c>
      <c r="Y496" s="100">
        <f t="shared" si="31"/>
        <v>1105156</v>
      </c>
      <c r="Z496" s="79"/>
      <c r="AA496" s="100">
        <v>1105156</v>
      </c>
    </row>
    <row r="497" spans="1:27" ht="15">
      <c r="A497" s="98" t="s">
        <v>136</v>
      </c>
      <c r="B497" s="99" t="s">
        <v>2184</v>
      </c>
      <c r="C497" s="100">
        <v>154324</v>
      </c>
      <c r="D497" s="46">
        <f t="shared" si="28"/>
        <v>2425231</v>
      </c>
      <c r="E497" s="100">
        <v>883420</v>
      </c>
      <c r="F497" s="100">
        <v>1541811</v>
      </c>
      <c r="O497" s="98" t="s">
        <v>35</v>
      </c>
      <c r="P497" s="99" t="s">
        <v>2157</v>
      </c>
      <c r="Q497" s="100">
        <v>2500</v>
      </c>
      <c r="R497" s="46">
        <f t="shared" si="30"/>
        <v>624571</v>
      </c>
      <c r="S497" s="100">
        <v>122500</v>
      </c>
      <c r="T497" s="100">
        <v>502071</v>
      </c>
      <c r="V497" s="98" t="s">
        <v>68</v>
      </c>
      <c r="W497" s="99" t="s">
        <v>2166</v>
      </c>
      <c r="X497" s="100">
        <v>30795</v>
      </c>
      <c r="Y497" s="100">
        <f t="shared" si="31"/>
        <v>357066</v>
      </c>
      <c r="Z497" s="100">
        <v>278541</v>
      </c>
      <c r="AA497" s="100">
        <v>78525</v>
      </c>
    </row>
    <row r="498" spans="1:27" ht="15">
      <c r="A498" s="98" t="s">
        <v>139</v>
      </c>
      <c r="B498" s="99" t="s">
        <v>2185</v>
      </c>
      <c r="C498" s="100">
        <v>752005</v>
      </c>
      <c r="D498" s="46">
        <f t="shared" si="28"/>
        <v>1473207</v>
      </c>
      <c r="E498" s="79"/>
      <c r="F498" s="100">
        <v>1473207</v>
      </c>
      <c r="O498" s="98" t="s">
        <v>38</v>
      </c>
      <c r="P498" s="99" t="s">
        <v>2158</v>
      </c>
      <c r="Q498" s="100">
        <v>237000</v>
      </c>
      <c r="R498" s="46">
        <f t="shared" si="30"/>
        <v>2823564</v>
      </c>
      <c r="S498" s="100">
        <v>161700</v>
      </c>
      <c r="T498" s="100">
        <v>2661864</v>
      </c>
      <c r="V498" s="98" t="s">
        <v>71</v>
      </c>
      <c r="W498" s="99" t="s">
        <v>2167</v>
      </c>
      <c r="X498" s="100">
        <v>2403559</v>
      </c>
      <c r="Y498" s="100">
        <f t="shared" si="31"/>
        <v>120607</v>
      </c>
      <c r="Z498" s="100">
        <v>4300</v>
      </c>
      <c r="AA498" s="100">
        <v>116307</v>
      </c>
    </row>
    <row r="499" spans="1:27" ht="15">
      <c r="A499" s="98" t="s">
        <v>142</v>
      </c>
      <c r="B499" s="99" t="s">
        <v>2186</v>
      </c>
      <c r="C499" s="100">
        <v>295700</v>
      </c>
      <c r="D499" s="46">
        <f t="shared" si="28"/>
        <v>711564</v>
      </c>
      <c r="E499" s="100">
        <v>332260</v>
      </c>
      <c r="F499" s="100">
        <v>379304</v>
      </c>
      <c r="O499" s="98" t="s">
        <v>41</v>
      </c>
      <c r="P499" s="99" t="s">
        <v>2159</v>
      </c>
      <c r="Q499" s="100">
        <v>475700</v>
      </c>
      <c r="R499" s="46">
        <f t="shared" si="30"/>
        <v>791329</v>
      </c>
      <c r="S499" s="79"/>
      <c r="T499" s="100">
        <v>791329</v>
      </c>
      <c r="V499" s="98" t="s">
        <v>74</v>
      </c>
      <c r="W499" s="99" t="s">
        <v>2168</v>
      </c>
      <c r="X499" s="100">
        <v>6605</v>
      </c>
      <c r="Y499" s="100">
        <f t="shared" si="31"/>
        <v>131598</v>
      </c>
      <c r="Z499" s="79"/>
      <c r="AA499" s="100">
        <v>131598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287501</v>
      </c>
      <c r="E500" s="100">
        <v>96100</v>
      </c>
      <c r="F500" s="100">
        <v>191401</v>
      </c>
      <c r="O500" s="98" t="s">
        <v>43</v>
      </c>
      <c r="P500" s="99" t="s">
        <v>2160</v>
      </c>
      <c r="Q500" s="100">
        <v>8846015</v>
      </c>
      <c r="R500" s="46">
        <f t="shared" si="30"/>
        <v>6329639</v>
      </c>
      <c r="S500" s="100">
        <v>2461075</v>
      </c>
      <c r="T500" s="100">
        <v>3868564</v>
      </c>
      <c r="V500" s="98" t="s">
        <v>77</v>
      </c>
      <c r="W500" s="99" t="s">
        <v>2169</v>
      </c>
      <c r="X500" s="100">
        <v>130244</v>
      </c>
      <c r="Y500" s="100">
        <f t="shared" si="31"/>
        <v>195828</v>
      </c>
      <c r="Z500" s="100">
        <v>3500</v>
      </c>
      <c r="AA500" s="100">
        <v>192328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560509</v>
      </c>
      <c r="E501" s="100">
        <v>20000</v>
      </c>
      <c r="F501" s="100">
        <v>540509</v>
      </c>
      <c r="O501" s="98" t="s">
        <v>46</v>
      </c>
      <c r="P501" s="99" t="s">
        <v>2161</v>
      </c>
      <c r="Q501" s="100">
        <v>934600</v>
      </c>
      <c r="R501" s="46">
        <f t="shared" si="30"/>
        <v>2136218</v>
      </c>
      <c r="S501" s="100">
        <v>611174</v>
      </c>
      <c r="T501" s="100">
        <v>1525044</v>
      </c>
      <c r="V501" s="98" t="s">
        <v>80</v>
      </c>
      <c r="W501" s="99" t="s">
        <v>2170</v>
      </c>
      <c r="X501" s="100">
        <v>31825</v>
      </c>
      <c r="Y501" s="100">
        <f t="shared" si="31"/>
        <v>4031056</v>
      </c>
      <c r="Z501" s="100">
        <v>3281975</v>
      </c>
      <c r="AA501" s="100">
        <v>749081</v>
      </c>
    </row>
    <row r="502" spans="1:27" ht="15">
      <c r="A502" s="98" t="s">
        <v>154</v>
      </c>
      <c r="B502" s="99" t="s">
        <v>2189</v>
      </c>
      <c r="C502" s="79"/>
      <c r="D502" s="46">
        <f t="shared" si="28"/>
        <v>557345</v>
      </c>
      <c r="E502" s="100">
        <v>97000</v>
      </c>
      <c r="F502" s="100">
        <v>460345</v>
      </c>
      <c r="O502" s="98" t="s">
        <v>50</v>
      </c>
      <c r="P502" s="99" t="s">
        <v>2333</v>
      </c>
      <c r="Q502" s="79"/>
      <c r="R502" s="46">
        <f t="shared" si="30"/>
        <v>57287</v>
      </c>
      <c r="S502" s="79"/>
      <c r="T502" s="100">
        <v>57287</v>
      </c>
      <c r="V502" s="98" t="s">
        <v>83</v>
      </c>
      <c r="W502" s="99" t="s">
        <v>2171</v>
      </c>
      <c r="X502" s="100">
        <v>1200644</v>
      </c>
      <c r="Y502" s="100">
        <f t="shared" si="31"/>
        <v>1084338</v>
      </c>
      <c r="Z502" s="79"/>
      <c r="AA502" s="100">
        <v>1084338</v>
      </c>
    </row>
    <row r="503" spans="1:27" ht="15">
      <c r="A503" s="98" t="s">
        <v>157</v>
      </c>
      <c r="B503" s="99" t="s">
        <v>2190</v>
      </c>
      <c r="C503" s="100">
        <v>1489000</v>
      </c>
      <c r="D503" s="46">
        <f t="shared" si="28"/>
        <v>607717</v>
      </c>
      <c r="E503" s="100">
        <v>120000</v>
      </c>
      <c r="F503" s="100">
        <v>487717</v>
      </c>
      <c r="O503" s="98" t="s">
        <v>53</v>
      </c>
      <c r="P503" s="99" t="s">
        <v>2162</v>
      </c>
      <c r="Q503" s="100">
        <v>23000</v>
      </c>
      <c r="R503" s="46">
        <f t="shared" si="30"/>
        <v>1097593</v>
      </c>
      <c r="S503" s="100">
        <v>248798</v>
      </c>
      <c r="T503" s="100">
        <v>848795</v>
      </c>
      <c r="V503" s="98" t="s">
        <v>86</v>
      </c>
      <c r="W503" s="99" t="s">
        <v>2172</v>
      </c>
      <c r="X503" s="100">
        <v>64200</v>
      </c>
      <c r="Y503" s="100">
        <f t="shared" si="31"/>
        <v>971559</v>
      </c>
      <c r="Z503" s="100">
        <v>7900</v>
      </c>
      <c r="AA503" s="100">
        <v>963659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2357584</v>
      </c>
      <c r="E504" s="100">
        <v>447801</v>
      </c>
      <c r="F504" s="100">
        <v>1909783</v>
      </c>
      <c r="O504" s="98" t="s">
        <v>56</v>
      </c>
      <c r="P504" s="99" t="s">
        <v>2222</v>
      </c>
      <c r="Q504" s="79"/>
      <c r="R504" s="46">
        <f t="shared" si="30"/>
        <v>473574</v>
      </c>
      <c r="S504" s="79"/>
      <c r="T504" s="100">
        <v>473574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163</v>
      </c>
      <c r="B505" s="99" t="s">
        <v>2192</v>
      </c>
      <c r="C505" s="79"/>
      <c r="D505" s="46">
        <f t="shared" si="28"/>
        <v>2943203</v>
      </c>
      <c r="E505" s="100">
        <v>500</v>
      </c>
      <c r="F505" s="100">
        <v>2942703</v>
      </c>
      <c r="O505" s="98" t="s">
        <v>59</v>
      </c>
      <c r="P505" s="99" t="s">
        <v>2163</v>
      </c>
      <c r="Q505" s="100">
        <v>754000</v>
      </c>
      <c r="R505" s="46">
        <f t="shared" si="30"/>
        <v>1861270</v>
      </c>
      <c r="S505" s="100">
        <v>281955</v>
      </c>
      <c r="T505" s="100">
        <v>1579315</v>
      </c>
      <c r="V505" s="98" t="s">
        <v>92</v>
      </c>
      <c r="W505" s="99" t="s">
        <v>2174</v>
      </c>
      <c r="X505" s="100">
        <v>1438283</v>
      </c>
      <c r="Y505" s="100">
        <f t="shared" si="31"/>
        <v>1954575</v>
      </c>
      <c r="Z505" s="79"/>
      <c r="AA505" s="100">
        <v>1954575</v>
      </c>
    </row>
    <row r="506" spans="1:27" ht="15">
      <c r="A506" s="98" t="s">
        <v>166</v>
      </c>
      <c r="B506" s="99" t="s">
        <v>2193</v>
      </c>
      <c r="C506" s="100">
        <v>466840</v>
      </c>
      <c r="D506" s="46">
        <f t="shared" si="28"/>
        <v>634769</v>
      </c>
      <c r="E506" s="100">
        <v>102700</v>
      </c>
      <c r="F506" s="100">
        <v>532069</v>
      </c>
      <c r="O506" s="98" t="s">
        <v>62</v>
      </c>
      <c r="P506" s="99" t="s">
        <v>2164</v>
      </c>
      <c r="Q506" s="100">
        <v>1308400</v>
      </c>
      <c r="R506" s="46">
        <f t="shared" si="30"/>
        <v>2156491</v>
      </c>
      <c r="S506" s="100">
        <v>416000</v>
      </c>
      <c r="T506" s="100">
        <v>1740491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403273</v>
      </c>
      <c r="E507" s="79"/>
      <c r="F507" s="100">
        <v>403273</v>
      </c>
      <c r="O507" s="98" t="s">
        <v>65</v>
      </c>
      <c r="P507" s="99" t="s">
        <v>2165</v>
      </c>
      <c r="Q507" s="79"/>
      <c r="R507" s="46">
        <f t="shared" si="30"/>
        <v>1292769</v>
      </c>
      <c r="S507" s="100">
        <v>68350</v>
      </c>
      <c r="T507" s="100">
        <v>1224419</v>
      </c>
      <c r="V507" s="98" t="s">
        <v>98</v>
      </c>
      <c r="W507" s="99" t="s">
        <v>2176</v>
      </c>
      <c r="X507" s="100">
        <v>20000</v>
      </c>
      <c r="Y507" s="100">
        <f t="shared" si="31"/>
        <v>57650</v>
      </c>
      <c r="Z507" s="79"/>
      <c r="AA507" s="100">
        <v>57650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213243</v>
      </c>
      <c r="E508" s="79"/>
      <c r="F508" s="100">
        <v>213243</v>
      </c>
      <c r="O508" s="98" t="s">
        <v>68</v>
      </c>
      <c r="P508" s="99" t="s">
        <v>2166</v>
      </c>
      <c r="Q508" s="79"/>
      <c r="R508" s="46">
        <f t="shared" si="30"/>
        <v>552042</v>
      </c>
      <c r="S508" s="100">
        <v>137850</v>
      </c>
      <c r="T508" s="100">
        <v>414192</v>
      </c>
      <c r="V508" s="98" t="s">
        <v>101</v>
      </c>
      <c r="W508" s="99" t="s">
        <v>2263</v>
      </c>
      <c r="X508" s="100">
        <v>1030000</v>
      </c>
      <c r="Y508" s="100">
        <f t="shared" si="31"/>
        <v>2885426</v>
      </c>
      <c r="Z508" s="100">
        <v>140000</v>
      </c>
      <c r="AA508" s="100">
        <v>2745426</v>
      </c>
    </row>
    <row r="509" spans="1:27" ht="15">
      <c r="A509" s="98" t="s">
        <v>175</v>
      </c>
      <c r="B509" s="99" t="s">
        <v>2196</v>
      </c>
      <c r="C509" s="100">
        <v>607900</v>
      </c>
      <c r="D509" s="46">
        <f t="shared" si="28"/>
        <v>1422823</v>
      </c>
      <c r="E509" s="100">
        <v>743740</v>
      </c>
      <c r="F509" s="100">
        <v>679083</v>
      </c>
      <c r="O509" s="98" t="s">
        <v>71</v>
      </c>
      <c r="P509" s="99" t="s">
        <v>2167</v>
      </c>
      <c r="Q509" s="100">
        <v>489600</v>
      </c>
      <c r="R509" s="46">
        <f t="shared" si="30"/>
        <v>940625</v>
      </c>
      <c r="S509" s="100">
        <v>111402</v>
      </c>
      <c r="T509" s="100">
        <v>829223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178</v>
      </c>
      <c r="B510" s="99" t="s">
        <v>1846</v>
      </c>
      <c r="C510" s="100">
        <v>254000</v>
      </c>
      <c r="D510" s="46">
        <f t="shared" si="28"/>
        <v>833386</v>
      </c>
      <c r="E510" s="100">
        <v>44335</v>
      </c>
      <c r="F510" s="100">
        <v>789051</v>
      </c>
      <c r="O510" s="98" t="s">
        <v>74</v>
      </c>
      <c r="P510" s="99" t="s">
        <v>2168</v>
      </c>
      <c r="Q510" s="100">
        <v>250150</v>
      </c>
      <c r="R510" s="46">
        <f t="shared" si="30"/>
        <v>418160</v>
      </c>
      <c r="S510" s="100">
        <v>19100</v>
      </c>
      <c r="T510" s="100">
        <v>399060</v>
      </c>
      <c r="V510" s="98" t="s">
        <v>107</v>
      </c>
      <c r="W510" s="99" t="s">
        <v>2178</v>
      </c>
      <c r="X510" s="100">
        <v>185800</v>
      </c>
      <c r="Y510" s="100">
        <f t="shared" si="31"/>
        <v>534744</v>
      </c>
      <c r="Z510" s="100">
        <v>53900</v>
      </c>
      <c r="AA510" s="100">
        <v>480844</v>
      </c>
    </row>
    <row r="511" spans="1:27" ht="15">
      <c r="A511" s="98" t="s">
        <v>180</v>
      </c>
      <c r="B511" s="99" t="s">
        <v>2197</v>
      </c>
      <c r="C511" s="100">
        <v>2502802</v>
      </c>
      <c r="D511" s="46">
        <f t="shared" si="28"/>
        <v>4356866</v>
      </c>
      <c r="E511" s="100">
        <v>1037403</v>
      </c>
      <c r="F511" s="100">
        <v>3319463</v>
      </c>
      <c r="O511" s="98" t="s">
        <v>77</v>
      </c>
      <c r="P511" s="99" t="s">
        <v>2169</v>
      </c>
      <c r="Q511" s="100">
        <v>381150</v>
      </c>
      <c r="R511" s="46">
        <f t="shared" si="30"/>
        <v>1116764</v>
      </c>
      <c r="S511" s="100">
        <v>263600</v>
      </c>
      <c r="T511" s="100">
        <v>853164</v>
      </c>
      <c r="V511" s="98" t="s">
        <v>110</v>
      </c>
      <c r="W511" s="99" t="s">
        <v>2179</v>
      </c>
      <c r="X511" s="100">
        <v>3500</v>
      </c>
      <c r="Y511" s="100">
        <f t="shared" si="31"/>
        <v>176375</v>
      </c>
      <c r="Z511" s="79"/>
      <c r="AA511" s="100">
        <v>176375</v>
      </c>
    </row>
    <row r="512" spans="1:27" ht="15">
      <c r="A512" s="98" t="s">
        <v>183</v>
      </c>
      <c r="B512" s="99" t="s">
        <v>1977</v>
      </c>
      <c r="C512" s="100">
        <v>43800</v>
      </c>
      <c r="D512" s="46">
        <f t="shared" si="28"/>
        <v>1224075</v>
      </c>
      <c r="E512" s="100">
        <v>62620</v>
      </c>
      <c r="F512" s="100">
        <v>1161455</v>
      </c>
      <c r="O512" s="98" t="s">
        <v>80</v>
      </c>
      <c r="P512" s="99" t="s">
        <v>2170</v>
      </c>
      <c r="Q512" s="100">
        <v>498876</v>
      </c>
      <c r="R512" s="46">
        <f t="shared" si="30"/>
        <v>2607313</v>
      </c>
      <c r="S512" s="100">
        <v>394598</v>
      </c>
      <c r="T512" s="100">
        <v>2212715</v>
      </c>
      <c r="V512" s="98" t="s">
        <v>113</v>
      </c>
      <c r="W512" s="99" t="s">
        <v>2180</v>
      </c>
      <c r="X512" s="100">
        <v>67985</v>
      </c>
      <c r="Y512" s="100">
        <f t="shared" si="31"/>
        <v>717970</v>
      </c>
      <c r="Z512" s="79"/>
      <c r="AA512" s="100">
        <v>717970</v>
      </c>
    </row>
    <row r="513" spans="1:27" ht="15">
      <c r="A513" s="98" t="s">
        <v>185</v>
      </c>
      <c r="B513" s="99" t="s">
        <v>2198</v>
      </c>
      <c r="C513" s="100">
        <v>2056800</v>
      </c>
      <c r="D513" s="46">
        <f t="shared" si="28"/>
        <v>2108462</v>
      </c>
      <c r="E513" s="100">
        <v>692150</v>
      </c>
      <c r="F513" s="100">
        <v>1416312</v>
      </c>
      <c r="O513" s="98" t="s">
        <v>83</v>
      </c>
      <c r="P513" s="99" t="s">
        <v>2171</v>
      </c>
      <c r="Q513" s="100">
        <v>950940</v>
      </c>
      <c r="R513" s="46">
        <f t="shared" si="30"/>
        <v>4828935</v>
      </c>
      <c r="S513" s="100">
        <v>732450</v>
      </c>
      <c r="T513" s="100">
        <v>4096485</v>
      </c>
      <c r="V513" s="98" t="s">
        <v>124</v>
      </c>
      <c r="W513" s="99" t="s">
        <v>2342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191</v>
      </c>
      <c r="B514" s="99" t="s">
        <v>2200</v>
      </c>
      <c r="C514" s="100">
        <v>454980</v>
      </c>
      <c r="D514" s="46">
        <f t="shared" si="28"/>
        <v>227463</v>
      </c>
      <c r="E514" s="100">
        <v>82400</v>
      </c>
      <c r="F514" s="100">
        <v>145063</v>
      </c>
      <c r="O514" s="98" t="s">
        <v>86</v>
      </c>
      <c r="P514" s="99" t="s">
        <v>2172</v>
      </c>
      <c r="Q514" s="79"/>
      <c r="R514" s="46">
        <f t="shared" si="30"/>
        <v>469705</v>
      </c>
      <c r="S514" s="100">
        <v>12600</v>
      </c>
      <c r="T514" s="100">
        <v>457105</v>
      </c>
      <c r="V514" s="98" t="s">
        <v>127</v>
      </c>
      <c r="W514" s="99" t="s">
        <v>2181</v>
      </c>
      <c r="X514" s="100">
        <v>520352</v>
      </c>
      <c r="Y514" s="100">
        <f t="shared" si="31"/>
        <v>851140</v>
      </c>
      <c r="Z514" s="100">
        <v>26000</v>
      </c>
      <c r="AA514" s="100">
        <v>825140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18630</v>
      </c>
      <c r="E515" s="79"/>
      <c r="F515" s="100">
        <v>18630</v>
      </c>
      <c r="O515" s="98" t="s">
        <v>89</v>
      </c>
      <c r="P515" s="99" t="s">
        <v>2173</v>
      </c>
      <c r="Q515" s="79"/>
      <c r="R515" s="46">
        <f t="shared" si="30"/>
        <v>691798</v>
      </c>
      <c r="S515" s="100">
        <v>14000</v>
      </c>
      <c r="T515" s="100">
        <v>677798</v>
      </c>
      <c r="V515" s="98" t="s">
        <v>129</v>
      </c>
      <c r="W515" s="99" t="s">
        <v>2182</v>
      </c>
      <c r="X515" s="79"/>
      <c r="Y515" s="100">
        <f t="shared" si="31"/>
        <v>5606476</v>
      </c>
      <c r="Z515" s="100">
        <v>1660114</v>
      </c>
      <c r="AA515" s="100">
        <v>3946362</v>
      </c>
    </row>
    <row r="516" spans="1:27" ht="15">
      <c r="A516" s="98" t="s">
        <v>193</v>
      </c>
      <c r="B516" s="99" t="s">
        <v>2334</v>
      </c>
      <c r="C516" s="79"/>
      <c r="D516" s="46">
        <f t="shared" si="28"/>
        <v>42142</v>
      </c>
      <c r="E516" s="79"/>
      <c r="F516" s="100">
        <v>42142</v>
      </c>
      <c r="O516" s="98" t="s">
        <v>92</v>
      </c>
      <c r="P516" s="99" t="s">
        <v>2174</v>
      </c>
      <c r="Q516" s="100">
        <v>555289</v>
      </c>
      <c r="R516" s="46">
        <f t="shared" si="30"/>
        <v>992243</v>
      </c>
      <c r="S516" s="100">
        <v>13175</v>
      </c>
      <c r="T516" s="100">
        <v>979068</v>
      </c>
      <c r="V516" s="98" t="s">
        <v>133</v>
      </c>
      <c r="W516" s="99" t="s">
        <v>2183</v>
      </c>
      <c r="X516" s="79"/>
      <c r="Y516" s="100">
        <f t="shared" si="31"/>
        <v>10505519</v>
      </c>
      <c r="Z516" s="79"/>
      <c r="AA516" s="100">
        <v>10505519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125933</v>
      </c>
      <c r="E517" s="100">
        <v>7200</v>
      </c>
      <c r="F517" s="100">
        <v>118733</v>
      </c>
      <c r="O517" s="98" t="s">
        <v>95</v>
      </c>
      <c r="P517" s="99" t="s">
        <v>2175</v>
      </c>
      <c r="Q517" s="79"/>
      <c r="R517" s="46">
        <f t="shared" si="30"/>
        <v>448424</v>
      </c>
      <c r="S517" s="100">
        <v>136800</v>
      </c>
      <c r="T517" s="100">
        <v>311624</v>
      </c>
      <c r="V517" s="98" t="s">
        <v>136</v>
      </c>
      <c r="W517" s="99" t="s">
        <v>2184</v>
      </c>
      <c r="X517" s="100">
        <v>10287</v>
      </c>
      <c r="Y517" s="100">
        <f t="shared" si="31"/>
        <v>6367190</v>
      </c>
      <c r="Z517" s="100">
        <v>129000</v>
      </c>
      <c r="AA517" s="100">
        <v>6238190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34282</v>
      </c>
      <c r="E518" s="100">
        <v>5000</v>
      </c>
      <c r="F518" s="100">
        <v>29282</v>
      </c>
      <c r="O518" s="98" t="s">
        <v>98</v>
      </c>
      <c r="P518" s="99" t="s">
        <v>2176</v>
      </c>
      <c r="Q518" s="79"/>
      <c r="R518" s="46">
        <f t="shared" si="30"/>
        <v>601861</v>
      </c>
      <c r="S518" s="100">
        <v>285750</v>
      </c>
      <c r="T518" s="100">
        <v>316111</v>
      </c>
      <c r="V518" s="98" t="s">
        <v>139</v>
      </c>
      <c r="W518" s="99" t="s">
        <v>2185</v>
      </c>
      <c r="X518" s="100">
        <v>16531199</v>
      </c>
      <c r="Y518" s="100">
        <f t="shared" si="31"/>
        <v>15544163</v>
      </c>
      <c r="Z518" s="79"/>
      <c r="AA518" s="100">
        <v>15544163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42950</v>
      </c>
      <c r="E519" s="100">
        <v>2925</v>
      </c>
      <c r="F519" s="100">
        <v>40025</v>
      </c>
      <c r="O519" s="98" t="s">
        <v>101</v>
      </c>
      <c r="P519" s="99" t="s">
        <v>2263</v>
      </c>
      <c r="Q519" s="100">
        <v>1540000</v>
      </c>
      <c r="R519" s="46">
        <f aca="true" t="shared" si="33" ref="R519:R567">S519+T519</f>
        <v>8357957</v>
      </c>
      <c r="S519" s="100">
        <v>2087015</v>
      </c>
      <c r="T519" s="100">
        <v>6270942</v>
      </c>
      <c r="V519" s="98" t="s">
        <v>142</v>
      </c>
      <c r="W519" s="99" t="s">
        <v>2186</v>
      </c>
      <c r="X519" s="79"/>
      <c r="Y519" s="100">
        <f aca="true" t="shared" si="34" ref="Y519:Y557">Z519+AA519</f>
        <v>1858520</v>
      </c>
      <c r="Z519" s="79"/>
      <c r="AA519" s="100">
        <v>1858520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72920</v>
      </c>
      <c r="E520" s="100">
        <v>58100</v>
      </c>
      <c r="F520" s="100">
        <v>14820</v>
      </c>
      <c r="O520" s="98" t="s">
        <v>104</v>
      </c>
      <c r="P520" s="99" t="s">
        <v>2177</v>
      </c>
      <c r="Q520" s="79"/>
      <c r="R520" s="46">
        <f t="shared" si="33"/>
        <v>1586649</v>
      </c>
      <c r="S520" s="100">
        <v>6000</v>
      </c>
      <c r="T520" s="100">
        <v>1580649</v>
      </c>
      <c r="V520" s="98" t="s">
        <v>145</v>
      </c>
      <c r="W520" s="99" t="s">
        <v>2187</v>
      </c>
      <c r="X520" s="100">
        <v>109804</v>
      </c>
      <c r="Y520" s="100">
        <f t="shared" si="34"/>
        <v>1481490</v>
      </c>
      <c r="Z520" s="79"/>
      <c r="AA520" s="100">
        <v>1481490</v>
      </c>
    </row>
    <row r="521" spans="1:27" ht="15">
      <c r="A521" s="98" t="s">
        <v>207</v>
      </c>
      <c r="B521" s="99" t="s">
        <v>2204</v>
      </c>
      <c r="C521" s="100">
        <v>0</v>
      </c>
      <c r="D521" s="46">
        <f t="shared" si="32"/>
        <v>8944</v>
      </c>
      <c r="E521" s="79"/>
      <c r="F521" s="100">
        <v>8944</v>
      </c>
      <c r="O521" s="98" t="s">
        <v>107</v>
      </c>
      <c r="P521" s="99" t="s">
        <v>2178</v>
      </c>
      <c r="Q521" s="100">
        <v>179500</v>
      </c>
      <c r="R521" s="46">
        <f t="shared" si="33"/>
        <v>615874</v>
      </c>
      <c r="S521" s="100">
        <v>45000</v>
      </c>
      <c r="T521" s="100">
        <v>570874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209</v>
      </c>
      <c r="B522" s="99" t="s">
        <v>2205</v>
      </c>
      <c r="C522" s="100">
        <v>1800</v>
      </c>
      <c r="D522" s="46">
        <f t="shared" si="32"/>
        <v>30949</v>
      </c>
      <c r="E522" s="79"/>
      <c r="F522" s="100">
        <v>30949</v>
      </c>
      <c r="O522" s="98" t="s">
        <v>110</v>
      </c>
      <c r="P522" s="99" t="s">
        <v>2179</v>
      </c>
      <c r="Q522" s="79"/>
      <c r="R522" s="46">
        <f t="shared" si="33"/>
        <v>208107</v>
      </c>
      <c r="S522" s="100">
        <v>3000</v>
      </c>
      <c r="T522" s="100">
        <v>205107</v>
      </c>
      <c r="V522" s="98" t="s">
        <v>151</v>
      </c>
      <c r="W522" s="99" t="s">
        <v>2188</v>
      </c>
      <c r="X522" s="79"/>
      <c r="Y522" s="100">
        <f t="shared" si="34"/>
        <v>2149573</v>
      </c>
      <c r="Z522" s="79"/>
      <c r="AA522" s="100">
        <v>2149573</v>
      </c>
    </row>
    <row r="523" spans="1:27" ht="15">
      <c r="A523" s="98" t="s">
        <v>212</v>
      </c>
      <c r="B523" s="99" t="s">
        <v>2206</v>
      </c>
      <c r="C523" s="79"/>
      <c r="D523" s="46">
        <f t="shared" si="32"/>
        <v>149700</v>
      </c>
      <c r="E523" s="100">
        <v>121800</v>
      </c>
      <c r="F523" s="100">
        <v>27900</v>
      </c>
      <c r="O523" s="98" t="s">
        <v>113</v>
      </c>
      <c r="P523" s="99" t="s">
        <v>2180</v>
      </c>
      <c r="Q523" s="100">
        <v>575075</v>
      </c>
      <c r="R523" s="46">
        <f t="shared" si="33"/>
        <v>4242330</v>
      </c>
      <c r="S523" s="100">
        <v>382104</v>
      </c>
      <c r="T523" s="100">
        <v>3860226</v>
      </c>
      <c r="V523" s="98" t="s">
        <v>154</v>
      </c>
      <c r="W523" s="99" t="s">
        <v>2189</v>
      </c>
      <c r="X523" s="100">
        <v>1907101</v>
      </c>
      <c r="Y523" s="100">
        <f t="shared" si="34"/>
        <v>18700521</v>
      </c>
      <c r="Z523" s="100">
        <v>156001</v>
      </c>
      <c r="AA523" s="100">
        <v>18544520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216919</v>
      </c>
      <c r="E524" s="100">
        <v>133600</v>
      </c>
      <c r="F524" s="100">
        <v>83319</v>
      </c>
      <c r="O524" s="98" t="s">
        <v>127</v>
      </c>
      <c r="P524" s="99" t="s">
        <v>2181</v>
      </c>
      <c r="Q524" s="100">
        <v>283730</v>
      </c>
      <c r="R524" s="46">
        <f t="shared" si="33"/>
        <v>1856052</v>
      </c>
      <c r="S524" s="100">
        <v>198458</v>
      </c>
      <c r="T524" s="100">
        <v>1657594</v>
      </c>
      <c r="V524" s="98" t="s">
        <v>157</v>
      </c>
      <c r="W524" s="99" t="s">
        <v>2190</v>
      </c>
      <c r="X524" s="100">
        <v>16785862</v>
      </c>
      <c r="Y524" s="100">
        <f t="shared" si="34"/>
        <v>2690217</v>
      </c>
      <c r="Z524" s="79"/>
      <c r="AA524" s="100">
        <v>2690217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92975</v>
      </c>
      <c r="E525" s="100">
        <v>20600</v>
      </c>
      <c r="F525" s="100">
        <v>72375</v>
      </c>
      <c r="O525" s="98" t="s">
        <v>129</v>
      </c>
      <c r="P525" s="99" t="s">
        <v>2182</v>
      </c>
      <c r="Q525" s="100">
        <v>722500</v>
      </c>
      <c r="R525" s="46">
        <f t="shared" si="33"/>
        <v>7371331</v>
      </c>
      <c r="S525" s="100">
        <v>2618585</v>
      </c>
      <c r="T525" s="100">
        <v>4752746</v>
      </c>
      <c r="V525" s="98" t="s">
        <v>160</v>
      </c>
      <c r="W525" s="99" t="s">
        <v>2191</v>
      </c>
      <c r="X525" s="100">
        <v>1066444</v>
      </c>
      <c r="Y525" s="100">
        <f t="shared" si="34"/>
        <v>16604737</v>
      </c>
      <c r="Z525" s="100">
        <v>1217002</v>
      </c>
      <c r="AA525" s="100">
        <v>15387735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62588</v>
      </c>
      <c r="E526" s="79"/>
      <c r="F526" s="100">
        <v>62588</v>
      </c>
      <c r="O526" s="98" t="s">
        <v>133</v>
      </c>
      <c r="P526" s="99" t="s">
        <v>2183</v>
      </c>
      <c r="Q526" s="100">
        <v>902600</v>
      </c>
      <c r="R526" s="46">
        <f t="shared" si="33"/>
        <v>6085017</v>
      </c>
      <c r="S526" s="100">
        <v>3202461</v>
      </c>
      <c r="T526" s="100">
        <v>2882556</v>
      </c>
      <c r="V526" s="98" t="s">
        <v>163</v>
      </c>
      <c r="W526" s="99" t="s">
        <v>2192</v>
      </c>
      <c r="X526" s="100">
        <v>17465625</v>
      </c>
      <c r="Y526" s="100">
        <f t="shared" si="34"/>
        <v>1741168</v>
      </c>
      <c r="Z526" s="79"/>
      <c r="AA526" s="100">
        <v>1741168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48557</v>
      </c>
      <c r="E527" s="79"/>
      <c r="F527" s="100">
        <v>48557</v>
      </c>
      <c r="O527" s="98" t="s">
        <v>136</v>
      </c>
      <c r="P527" s="99" t="s">
        <v>2184</v>
      </c>
      <c r="Q527" s="100">
        <v>2150774</v>
      </c>
      <c r="R527" s="46">
        <f t="shared" si="33"/>
        <v>11877964</v>
      </c>
      <c r="S527" s="100">
        <v>4619032</v>
      </c>
      <c r="T527" s="100">
        <v>7258932</v>
      </c>
      <c r="V527" s="98" t="s">
        <v>166</v>
      </c>
      <c r="W527" s="99" t="s">
        <v>2193</v>
      </c>
      <c r="X527" s="79"/>
      <c r="Y527" s="100">
        <f t="shared" si="34"/>
        <v>8184057</v>
      </c>
      <c r="Z527" s="79"/>
      <c r="AA527" s="100">
        <v>8184057</v>
      </c>
    </row>
    <row r="528" spans="1:27" ht="15">
      <c r="A528" s="98" t="s">
        <v>226</v>
      </c>
      <c r="B528" s="99" t="s">
        <v>2211</v>
      </c>
      <c r="C528" s="79"/>
      <c r="D528" s="46">
        <f t="shared" si="32"/>
        <v>330620</v>
      </c>
      <c r="E528" s="79"/>
      <c r="F528" s="100">
        <v>330620</v>
      </c>
      <c r="O528" s="98" t="s">
        <v>139</v>
      </c>
      <c r="P528" s="99" t="s">
        <v>2185</v>
      </c>
      <c r="Q528" s="100">
        <v>12856030</v>
      </c>
      <c r="R528" s="46">
        <f t="shared" si="33"/>
        <v>9251534</v>
      </c>
      <c r="S528" s="100">
        <v>10100</v>
      </c>
      <c r="T528" s="100">
        <v>9241434</v>
      </c>
      <c r="V528" s="98" t="s">
        <v>169</v>
      </c>
      <c r="W528" s="99" t="s">
        <v>2194</v>
      </c>
      <c r="X528" s="100">
        <v>80000</v>
      </c>
      <c r="Y528" s="100">
        <f t="shared" si="34"/>
        <v>2926819</v>
      </c>
      <c r="Z528" s="100">
        <v>1345000</v>
      </c>
      <c r="AA528" s="100">
        <v>1581819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462249</v>
      </c>
      <c r="E529" s="100">
        <v>26250</v>
      </c>
      <c r="F529" s="100">
        <v>435999</v>
      </c>
      <c r="O529" s="98" t="s">
        <v>142</v>
      </c>
      <c r="P529" s="99" t="s">
        <v>2186</v>
      </c>
      <c r="Q529" s="100">
        <v>700200</v>
      </c>
      <c r="R529" s="46">
        <f t="shared" si="33"/>
        <v>3118936</v>
      </c>
      <c r="S529" s="100">
        <v>1149980</v>
      </c>
      <c r="T529" s="100">
        <v>1968956</v>
      </c>
      <c r="V529" s="98" t="s">
        <v>172</v>
      </c>
      <c r="W529" s="99" t="s">
        <v>2195</v>
      </c>
      <c r="X529" s="100">
        <v>3500</v>
      </c>
      <c r="Y529" s="100">
        <f t="shared" si="34"/>
        <v>3197902</v>
      </c>
      <c r="Z529" s="79"/>
      <c r="AA529" s="100">
        <v>3197902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18160</v>
      </c>
      <c r="E530" s="79"/>
      <c r="F530" s="100">
        <v>18160</v>
      </c>
      <c r="O530" s="98" t="s">
        <v>145</v>
      </c>
      <c r="P530" s="99" t="s">
        <v>2187</v>
      </c>
      <c r="Q530" s="100">
        <v>227400</v>
      </c>
      <c r="R530" s="46">
        <f t="shared" si="33"/>
        <v>1696415</v>
      </c>
      <c r="S530" s="100">
        <v>869859</v>
      </c>
      <c r="T530" s="100">
        <v>826556</v>
      </c>
      <c r="V530" s="98" t="s">
        <v>175</v>
      </c>
      <c r="W530" s="99" t="s">
        <v>2196</v>
      </c>
      <c r="X530" s="100">
        <v>271600</v>
      </c>
      <c r="Y530" s="100">
        <f t="shared" si="34"/>
        <v>4937055</v>
      </c>
      <c r="Z530" s="79"/>
      <c r="AA530" s="100">
        <v>4937055</v>
      </c>
    </row>
    <row r="531" spans="1:27" ht="15">
      <c r="A531" s="98" t="s">
        <v>235</v>
      </c>
      <c r="B531" s="99" t="s">
        <v>2213</v>
      </c>
      <c r="C531" s="79"/>
      <c r="D531" s="46">
        <f t="shared" si="32"/>
        <v>259732</v>
      </c>
      <c r="E531" s="79"/>
      <c r="F531" s="100">
        <v>259732</v>
      </c>
      <c r="O531" s="98" t="s">
        <v>148</v>
      </c>
      <c r="P531" s="99" t="s">
        <v>2237</v>
      </c>
      <c r="Q531" s="100">
        <v>313501</v>
      </c>
      <c r="R531" s="46">
        <f t="shared" si="33"/>
        <v>1986273</v>
      </c>
      <c r="S531" s="100">
        <v>9600</v>
      </c>
      <c r="T531" s="100">
        <v>1976673</v>
      </c>
      <c r="V531" s="98" t="s">
        <v>178</v>
      </c>
      <c r="W531" s="99" t="s">
        <v>1846</v>
      </c>
      <c r="X531" s="100">
        <v>1473100</v>
      </c>
      <c r="Y531" s="100">
        <f t="shared" si="34"/>
        <v>10835257</v>
      </c>
      <c r="Z531" s="79"/>
      <c r="AA531" s="100">
        <v>10835257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40523</v>
      </c>
      <c r="E532" s="79"/>
      <c r="F532" s="100">
        <v>40523</v>
      </c>
      <c r="O532" s="98" t="s">
        <v>151</v>
      </c>
      <c r="P532" s="99" t="s">
        <v>2188</v>
      </c>
      <c r="Q532" s="100">
        <v>750600</v>
      </c>
      <c r="R532" s="46">
        <f t="shared" si="33"/>
        <v>2102065</v>
      </c>
      <c r="S532" s="100">
        <v>244200</v>
      </c>
      <c r="T532" s="100">
        <v>1857865</v>
      </c>
      <c r="V532" s="98" t="s">
        <v>180</v>
      </c>
      <c r="W532" s="99" t="s">
        <v>2197</v>
      </c>
      <c r="X532" s="100">
        <v>856501</v>
      </c>
      <c r="Y532" s="100">
        <f t="shared" si="34"/>
        <v>25430302</v>
      </c>
      <c r="Z532" s="100">
        <v>50002</v>
      </c>
      <c r="AA532" s="100">
        <v>25380300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39437</v>
      </c>
      <c r="E533" s="79"/>
      <c r="F533" s="100">
        <v>39437</v>
      </c>
      <c r="O533" s="98" t="s">
        <v>154</v>
      </c>
      <c r="P533" s="99" t="s">
        <v>2189</v>
      </c>
      <c r="Q533" s="100">
        <v>3502844</v>
      </c>
      <c r="R533" s="46">
        <f t="shared" si="33"/>
        <v>6378626</v>
      </c>
      <c r="S533" s="100">
        <v>506801</v>
      </c>
      <c r="T533" s="100">
        <v>5871825</v>
      </c>
      <c r="V533" s="98" t="s">
        <v>183</v>
      </c>
      <c r="W533" s="99" t="s">
        <v>1977</v>
      </c>
      <c r="X533" s="100">
        <v>1019128</v>
      </c>
      <c r="Y533" s="100">
        <f t="shared" si="34"/>
        <v>8412123</v>
      </c>
      <c r="Z533" s="100">
        <v>266481</v>
      </c>
      <c r="AA533" s="100">
        <v>8145642</v>
      </c>
    </row>
    <row r="534" spans="1:27" ht="15">
      <c r="A534" s="98" t="s">
        <v>243</v>
      </c>
      <c r="B534" s="99" t="s">
        <v>1814</v>
      </c>
      <c r="C534" s="100">
        <v>64200</v>
      </c>
      <c r="D534" s="46">
        <f t="shared" si="32"/>
        <v>129841</v>
      </c>
      <c r="E534" s="79"/>
      <c r="F534" s="100">
        <v>129841</v>
      </c>
      <c r="O534" s="98" t="s">
        <v>157</v>
      </c>
      <c r="P534" s="99" t="s">
        <v>2190</v>
      </c>
      <c r="Q534" s="100">
        <v>5585850</v>
      </c>
      <c r="R534" s="46">
        <f t="shared" si="33"/>
        <v>6948540</v>
      </c>
      <c r="S534" s="100">
        <v>1613630</v>
      </c>
      <c r="T534" s="100">
        <v>5334910</v>
      </c>
      <c r="V534" s="98" t="s">
        <v>185</v>
      </c>
      <c r="W534" s="99" t="s">
        <v>2198</v>
      </c>
      <c r="X534" s="100">
        <v>854500</v>
      </c>
      <c r="Y534" s="100">
        <f t="shared" si="34"/>
        <v>9302186</v>
      </c>
      <c r="Z534" s="100">
        <v>830800</v>
      </c>
      <c r="AA534" s="100">
        <v>8471386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142361</v>
      </c>
      <c r="E535" s="100">
        <v>65650</v>
      </c>
      <c r="F535" s="100">
        <v>76711</v>
      </c>
      <c r="O535" s="98" t="s">
        <v>160</v>
      </c>
      <c r="P535" s="99" t="s">
        <v>2191</v>
      </c>
      <c r="Q535" s="100">
        <v>961300</v>
      </c>
      <c r="R535" s="46">
        <f t="shared" si="33"/>
        <v>7804475</v>
      </c>
      <c r="S535" s="100">
        <v>1973814</v>
      </c>
      <c r="T535" s="100">
        <v>5830661</v>
      </c>
      <c r="V535" s="98" t="s">
        <v>191</v>
      </c>
      <c r="W535" s="99" t="s">
        <v>2200</v>
      </c>
      <c r="X535" s="100">
        <v>1200</v>
      </c>
      <c r="Y535" s="100">
        <f t="shared" si="34"/>
        <v>541450</v>
      </c>
      <c r="Z535" s="100">
        <v>132995</v>
      </c>
      <c r="AA535" s="100">
        <v>408455</v>
      </c>
    </row>
    <row r="536" spans="1:27" ht="15">
      <c r="A536" s="98"/>
      <c r="B536" s="99"/>
      <c r="C536" s="79"/>
      <c r="D536" s="46"/>
      <c r="E536" s="100"/>
      <c r="F536" s="100"/>
      <c r="O536" s="98" t="s">
        <v>163</v>
      </c>
      <c r="P536" s="99" t="s">
        <v>2192</v>
      </c>
      <c r="Q536" s="100">
        <v>278102</v>
      </c>
      <c r="R536" s="46">
        <f t="shared" si="33"/>
        <v>11539065</v>
      </c>
      <c r="S536" s="100">
        <v>500</v>
      </c>
      <c r="T536" s="100">
        <v>11538565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/>
      <c r="B537" s="99"/>
      <c r="C537" s="79"/>
      <c r="D537" s="46"/>
      <c r="E537" s="79"/>
      <c r="F537" s="100"/>
      <c r="O537" s="98" t="s">
        <v>166</v>
      </c>
      <c r="P537" s="99" t="s">
        <v>2193</v>
      </c>
      <c r="Q537" s="100">
        <v>6976875</v>
      </c>
      <c r="R537" s="46">
        <f t="shared" si="33"/>
        <v>3912293</v>
      </c>
      <c r="S537" s="100">
        <v>1082472</v>
      </c>
      <c r="T537" s="100">
        <v>2829821</v>
      </c>
      <c r="V537" s="98" t="s">
        <v>193</v>
      </c>
      <c r="W537" s="99" t="s">
        <v>2334</v>
      </c>
      <c r="X537" s="79"/>
      <c r="Y537" s="100">
        <f t="shared" si="34"/>
        <v>932694</v>
      </c>
      <c r="Z537" s="79"/>
      <c r="AA537" s="100">
        <v>932694</v>
      </c>
    </row>
    <row r="538" spans="1:27" ht="15">
      <c r="A538" s="98"/>
      <c r="B538" s="99"/>
      <c r="C538" s="79"/>
      <c r="D538" s="46"/>
      <c r="E538" s="79"/>
      <c r="F538" s="100"/>
      <c r="O538" s="98" t="s">
        <v>169</v>
      </c>
      <c r="P538" s="99" t="s">
        <v>2194</v>
      </c>
      <c r="Q538" s="79"/>
      <c r="R538" s="46">
        <f t="shared" si="33"/>
        <v>3615731</v>
      </c>
      <c r="S538" s="100">
        <v>265150</v>
      </c>
      <c r="T538" s="100">
        <v>3350581</v>
      </c>
      <c r="V538" s="98" t="s">
        <v>194</v>
      </c>
      <c r="W538" s="99" t="s">
        <v>2202</v>
      </c>
      <c r="X538" s="100">
        <v>37300</v>
      </c>
      <c r="Y538" s="100">
        <f t="shared" si="34"/>
        <v>1548077</v>
      </c>
      <c r="Z538" s="100">
        <v>444907</v>
      </c>
      <c r="AA538" s="100">
        <v>1103170</v>
      </c>
    </row>
    <row r="539" spans="1:27" ht="15">
      <c r="A539" s="98"/>
      <c r="B539" s="99"/>
      <c r="C539" s="100"/>
      <c r="D539" s="46"/>
      <c r="E539" s="100"/>
      <c r="F539" s="100"/>
      <c r="O539" s="98" t="s">
        <v>172</v>
      </c>
      <c r="P539" s="99" t="s">
        <v>2195</v>
      </c>
      <c r="Q539" s="79"/>
      <c r="R539" s="46">
        <f t="shared" si="33"/>
        <v>1692827</v>
      </c>
      <c r="S539" s="100">
        <v>41455</v>
      </c>
      <c r="T539" s="100">
        <v>1651372</v>
      </c>
      <c r="V539" s="98" t="s">
        <v>198</v>
      </c>
      <c r="W539" s="99" t="s">
        <v>1928</v>
      </c>
      <c r="X539" s="100">
        <v>53500</v>
      </c>
      <c r="Y539" s="100">
        <f t="shared" si="34"/>
        <v>473107</v>
      </c>
      <c r="Z539" s="100">
        <v>30500</v>
      </c>
      <c r="AA539" s="100">
        <v>442607</v>
      </c>
    </row>
    <row r="540" spans="1:27" ht="15">
      <c r="A540" s="98"/>
      <c r="B540" s="99"/>
      <c r="C540" s="100"/>
      <c r="D540" s="46"/>
      <c r="E540" s="79"/>
      <c r="F540" s="100"/>
      <c r="O540" s="98" t="s">
        <v>175</v>
      </c>
      <c r="P540" s="99" t="s">
        <v>2196</v>
      </c>
      <c r="Q540" s="100">
        <v>4941700</v>
      </c>
      <c r="R540" s="46">
        <f t="shared" si="33"/>
        <v>10674920</v>
      </c>
      <c r="S540" s="100">
        <v>4164073</v>
      </c>
      <c r="T540" s="100">
        <v>6510847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/>
      <c r="B541" s="99"/>
      <c r="C541" s="100"/>
      <c r="D541" s="46"/>
      <c r="E541" s="79"/>
      <c r="F541" s="100"/>
      <c r="O541" s="98" t="s">
        <v>178</v>
      </c>
      <c r="P541" s="99" t="s">
        <v>1846</v>
      </c>
      <c r="Q541" s="100">
        <v>804000</v>
      </c>
      <c r="R541" s="46">
        <f t="shared" si="33"/>
        <v>3811067</v>
      </c>
      <c r="S541" s="100">
        <v>604690</v>
      </c>
      <c r="T541" s="100">
        <v>3206377</v>
      </c>
      <c r="V541" s="98" t="s">
        <v>204</v>
      </c>
      <c r="W541" s="99" t="s">
        <v>1898</v>
      </c>
      <c r="X541" s="100">
        <v>52671</v>
      </c>
      <c r="Y541" s="100">
        <f t="shared" si="34"/>
        <v>18939540</v>
      </c>
      <c r="Z541" s="100">
        <v>177683</v>
      </c>
      <c r="AA541" s="100">
        <v>18761857</v>
      </c>
    </row>
    <row r="542" spans="1:27" ht="15">
      <c r="A542" s="98"/>
      <c r="B542" s="99"/>
      <c r="C542" s="79"/>
      <c r="D542" s="46"/>
      <c r="E542" s="79"/>
      <c r="F542" s="100"/>
      <c r="O542" s="98" t="s">
        <v>180</v>
      </c>
      <c r="P542" s="99" t="s">
        <v>2197</v>
      </c>
      <c r="Q542" s="100">
        <v>10132506</v>
      </c>
      <c r="R542" s="46">
        <f t="shared" si="33"/>
        <v>20622656</v>
      </c>
      <c r="S542" s="100">
        <v>5918298</v>
      </c>
      <c r="T542" s="100">
        <v>14704358</v>
      </c>
      <c r="V542" s="98" t="s">
        <v>207</v>
      </c>
      <c r="W542" s="99" t="s">
        <v>2204</v>
      </c>
      <c r="X542" s="100">
        <v>1935700</v>
      </c>
      <c r="Y542" s="100">
        <f t="shared" si="34"/>
        <v>5224455</v>
      </c>
      <c r="Z542" s="100">
        <v>147500</v>
      </c>
      <c r="AA542" s="100">
        <v>5076955</v>
      </c>
    </row>
    <row r="543" spans="1:27" ht="15">
      <c r="A543" s="98"/>
      <c r="B543" s="99"/>
      <c r="C543" s="79"/>
      <c r="D543" s="46"/>
      <c r="E543" s="79"/>
      <c r="F543" s="100"/>
      <c r="O543" s="98" t="s">
        <v>183</v>
      </c>
      <c r="P543" s="99" t="s">
        <v>1977</v>
      </c>
      <c r="Q543" s="100">
        <v>19702695</v>
      </c>
      <c r="R543" s="46">
        <f t="shared" si="33"/>
        <v>9488033</v>
      </c>
      <c r="S543" s="100">
        <v>1632972</v>
      </c>
      <c r="T543" s="100">
        <v>7855061</v>
      </c>
      <c r="V543" s="98" t="s">
        <v>209</v>
      </c>
      <c r="W543" s="99" t="s">
        <v>2205</v>
      </c>
      <c r="X543" s="100">
        <v>2000</v>
      </c>
      <c r="Y543" s="100">
        <f t="shared" si="34"/>
        <v>67799</v>
      </c>
      <c r="Z543" s="100">
        <v>11400</v>
      </c>
      <c r="AA543" s="100">
        <v>56399</v>
      </c>
    </row>
    <row r="544" spans="1:27" ht="15">
      <c r="A544" s="98"/>
      <c r="B544" s="99"/>
      <c r="C544" s="100"/>
      <c r="D544" s="46"/>
      <c r="E544" s="79"/>
      <c r="F544" s="100"/>
      <c r="O544" s="98" t="s">
        <v>185</v>
      </c>
      <c r="P544" s="99" t="s">
        <v>2198</v>
      </c>
      <c r="Q544" s="100">
        <v>13717591</v>
      </c>
      <c r="R544" s="46">
        <f t="shared" si="33"/>
        <v>19490395</v>
      </c>
      <c r="S544" s="100">
        <v>9696653</v>
      </c>
      <c r="T544" s="100">
        <v>9793742</v>
      </c>
      <c r="V544" s="98" t="s">
        <v>212</v>
      </c>
      <c r="W544" s="99" t="s">
        <v>2206</v>
      </c>
      <c r="X544" s="100">
        <v>148977</v>
      </c>
      <c r="Y544" s="100">
        <f t="shared" si="34"/>
        <v>415370</v>
      </c>
      <c r="Z544" s="100">
        <v>1</v>
      </c>
      <c r="AA544" s="100">
        <v>415369</v>
      </c>
    </row>
    <row r="545" spans="1:27" ht="15">
      <c r="A545" s="98"/>
      <c r="B545" s="99"/>
      <c r="C545" s="79"/>
      <c r="D545" s="46"/>
      <c r="E545" s="100"/>
      <c r="F545" s="100"/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138387</v>
      </c>
      <c r="Z545" s="100">
        <v>32600</v>
      </c>
      <c r="AA545" s="100">
        <v>105787</v>
      </c>
    </row>
    <row r="546" spans="1:27" ht="15">
      <c r="A546" s="98"/>
      <c r="B546" s="99"/>
      <c r="C546" s="79"/>
      <c r="D546" s="46"/>
      <c r="E546" s="100"/>
      <c r="F546" s="100"/>
      <c r="O546" s="98" t="s">
        <v>191</v>
      </c>
      <c r="P546" s="99" t="s">
        <v>2200</v>
      </c>
      <c r="Q546" s="100">
        <v>460480</v>
      </c>
      <c r="R546" s="46">
        <f t="shared" si="33"/>
        <v>716218</v>
      </c>
      <c r="S546" s="100">
        <v>82400</v>
      </c>
      <c r="T546" s="100">
        <v>633818</v>
      </c>
      <c r="V546" s="98" t="s">
        <v>217</v>
      </c>
      <c r="W546" s="99" t="s">
        <v>2208</v>
      </c>
      <c r="X546" s="100">
        <v>73899</v>
      </c>
      <c r="Y546" s="100">
        <f t="shared" si="34"/>
        <v>483692</v>
      </c>
      <c r="Z546" s="100">
        <v>5000</v>
      </c>
      <c r="AA546" s="100">
        <v>478692</v>
      </c>
    </row>
    <row r="547" spans="1:27" ht="15">
      <c r="A547" s="98"/>
      <c r="B547" s="99"/>
      <c r="C547" s="100"/>
      <c r="D547" s="46"/>
      <c r="E547" s="100"/>
      <c r="F547" s="100"/>
      <c r="O547" s="98" t="s">
        <v>192</v>
      </c>
      <c r="P547" s="99" t="s">
        <v>2201</v>
      </c>
      <c r="Q547" s="79"/>
      <c r="R547" s="46">
        <f t="shared" si="33"/>
        <v>284802</v>
      </c>
      <c r="S547" s="79"/>
      <c r="T547" s="100">
        <v>284802</v>
      </c>
      <c r="V547" s="98" t="s">
        <v>220</v>
      </c>
      <c r="W547" s="99" t="s">
        <v>2209</v>
      </c>
      <c r="X547" s="100">
        <v>1487116</v>
      </c>
      <c r="Y547" s="100">
        <f t="shared" si="34"/>
        <v>216704</v>
      </c>
      <c r="Z547" s="100">
        <v>102785</v>
      </c>
      <c r="AA547" s="100">
        <v>113919</v>
      </c>
    </row>
    <row r="548" spans="1:27" ht="15">
      <c r="A548" s="98"/>
      <c r="B548" s="99"/>
      <c r="C548" s="79"/>
      <c r="D548" s="46"/>
      <c r="E548" s="79"/>
      <c r="F548" s="100"/>
      <c r="O548" s="98" t="s">
        <v>193</v>
      </c>
      <c r="P548" s="99" t="s">
        <v>2334</v>
      </c>
      <c r="Q548" s="79"/>
      <c r="R548" s="46">
        <f t="shared" si="33"/>
        <v>298857</v>
      </c>
      <c r="S548" s="79"/>
      <c r="T548" s="100">
        <v>298857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:27" ht="15">
      <c r="A549" s="98"/>
      <c r="B549" s="99"/>
      <c r="C549" s="79"/>
      <c r="D549" s="46"/>
      <c r="E549" s="100"/>
      <c r="F549" s="100"/>
      <c r="O549" s="98" t="s">
        <v>194</v>
      </c>
      <c r="P549" s="99" t="s">
        <v>2202</v>
      </c>
      <c r="Q549" s="79"/>
      <c r="R549" s="46">
        <f t="shared" si="33"/>
        <v>1061269</v>
      </c>
      <c r="S549" s="100">
        <v>211750</v>
      </c>
      <c r="T549" s="100">
        <v>849519</v>
      </c>
      <c r="V549" s="98" t="s">
        <v>226</v>
      </c>
      <c r="W549" s="99" t="s">
        <v>2211</v>
      </c>
      <c r="X549" s="100">
        <v>9946383</v>
      </c>
      <c r="Y549" s="100">
        <f t="shared" si="34"/>
        <v>832282</v>
      </c>
      <c r="Z549" s="79"/>
      <c r="AA549" s="100">
        <v>832282</v>
      </c>
    </row>
    <row r="550" spans="1:27" ht="15">
      <c r="A550" s="98"/>
      <c r="B550" s="99"/>
      <c r="C550" s="79"/>
      <c r="D550" s="46"/>
      <c r="E550" s="79"/>
      <c r="F550" s="100"/>
      <c r="O550" s="98" t="s">
        <v>198</v>
      </c>
      <c r="P550" s="99" t="s">
        <v>1928</v>
      </c>
      <c r="Q550" s="79"/>
      <c r="R550" s="46">
        <f t="shared" si="33"/>
        <v>237102</v>
      </c>
      <c r="S550" s="100">
        <v>98000</v>
      </c>
      <c r="T550" s="100">
        <v>139102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:27" ht="15">
      <c r="A551" s="98"/>
      <c r="B551" s="99"/>
      <c r="C551" s="79"/>
      <c r="D551" s="46"/>
      <c r="E551" s="100"/>
      <c r="F551" s="100"/>
      <c r="O551" s="98" t="s">
        <v>201</v>
      </c>
      <c r="P551" s="99" t="s">
        <v>2203</v>
      </c>
      <c r="Q551" s="79"/>
      <c r="R551" s="46">
        <f t="shared" si="33"/>
        <v>337737</v>
      </c>
      <c r="S551" s="100">
        <v>22925</v>
      </c>
      <c r="T551" s="100">
        <v>314812</v>
      </c>
      <c r="V551" s="98" t="s">
        <v>232</v>
      </c>
      <c r="W551" s="99" t="s">
        <v>2212</v>
      </c>
      <c r="X551" s="100">
        <v>5600</v>
      </c>
      <c r="Y551" s="100">
        <f t="shared" si="34"/>
        <v>230304</v>
      </c>
      <c r="Z551" s="100">
        <v>34846</v>
      </c>
      <c r="AA551" s="100">
        <v>195458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476273</v>
      </c>
      <c r="S552" s="100">
        <v>153200</v>
      </c>
      <c r="T552" s="100">
        <v>323073</v>
      </c>
      <c r="V552" s="98" t="s">
        <v>235</v>
      </c>
      <c r="W552" s="99" t="s">
        <v>2213</v>
      </c>
      <c r="X552" s="100">
        <v>2549768</v>
      </c>
      <c r="Y552" s="100">
        <f t="shared" si="34"/>
        <v>4556472</v>
      </c>
      <c r="Z552" s="79"/>
      <c r="AA552" s="100">
        <v>4556472</v>
      </c>
    </row>
    <row r="553" spans="15:27" ht="15">
      <c r="O553" s="98" t="s">
        <v>207</v>
      </c>
      <c r="P553" s="99" t="s">
        <v>2204</v>
      </c>
      <c r="Q553" s="100">
        <v>0</v>
      </c>
      <c r="R553" s="46">
        <f t="shared" si="33"/>
        <v>200365</v>
      </c>
      <c r="S553" s="100">
        <v>36500</v>
      </c>
      <c r="T553" s="100">
        <v>163865</v>
      </c>
      <c r="V553" s="98" t="s">
        <v>238</v>
      </c>
      <c r="W553" s="99" t="s">
        <v>2214</v>
      </c>
      <c r="X553" s="100">
        <v>64960</v>
      </c>
      <c r="Y553" s="100">
        <f t="shared" si="34"/>
        <v>621940</v>
      </c>
      <c r="Z553" s="100">
        <v>23533</v>
      </c>
      <c r="AA553" s="100">
        <v>598407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202191</v>
      </c>
      <c r="S554" s="79"/>
      <c r="T554" s="100">
        <v>202191</v>
      </c>
      <c r="V554" s="98" t="s">
        <v>240</v>
      </c>
      <c r="W554" s="99" t="s">
        <v>2215</v>
      </c>
      <c r="X554" s="100">
        <v>872350</v>
      </c>
      <c r="Y554" s="100">
        <f t="shared" si="34"/>
        <v>1371904</v>
      </c>
      <c r="Z554" s="100">
        <v>15050</v>
      </c>
      <c r="AA554" s="100">
        <v>1356854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653961</v>
      </c>
      <c r="S555" s="100">
        <v>366611</v>
      </c>
      <c r="T555" s="100">
        <v>287350</v>
      </c>
      <c r="V555" s="98" t="s">
        <v>243</v>
      </c>
      <c r="W555" s="99" t="s">
        <v>1814</v>
      </c>
      <c r="X555" s="100">
        <v>339321</v>
      </c>
      <c r="Y555" s="100">
        <f t="shared" si="34"/>
        <v>1456321</v>
      </c>
      <c r="Z555" s="100">
        <v>22780</v>
      </c>
      <c r="AA555" s="100">
        <v>1433541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355888</v>
      </c>
      <c r="S556" s="100">
        <v>133600</v>
      </c>
      <c r="T556" s="100">
        <v>222288</v>
      </c>
      <c r="V556" s="98" t="s">
        <v>246</v>
      </c>
      <c r="W556" s="99" t="s">
        <v>2223</v>
      </c>
      <c r="X556" s="100">
        <v>287500</v>
      </c>
      <c r="Y556" s="100">
        <f t="shared" si="34"/>
        <v>2162816</v>
      </c>
      <c r="Z556" s="100">
        <v>1100000</v>
      </c>
      <c r="AA556" s="100">
        <v>1062816</v>
      </c>
    </row>
    <row r="557" spans="15:27" ht="15">
      <c r="O557" s="98" t="s">
        <v>217</v>
      </c>
      <c r="P557" s="99" t="s">
        <v>2208</v>
      </c>
      <c r="Q557" s="100">
        <v>126100</v>
      </c>
      <c r="R557" s="46">
        <f t="shared" si="33"/>
        <v>661031</v>
      </c>
      <c r="S557" s="100">
        <v>20600</v>
      </c>
      <c r="T557" s="100">
        <v>640431</v>
      </c>
      <c r="V557" s="98" t="s">
        <v>249</v>
      </c>
      <c r="W557" s="99" t="s">
        <v>2224</v>
      </c>
      <c r="X557" s="100">
        <v>141922574</v>
      </c>
      <c r="Y557" s="100">
        <f t="shared" si="34"/>
        <v>5073953</v>
      </c>
      <c r="Z557" s="100">
        <v>1514003</v>
      </c>
      <c r="AA557" s="100">
        <v>3559950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263251</v>
      </c>
      <c r="S558" s="100">
        <v>500</v>
      </c>
      <c r="T558" s="100">
        <v>262751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522900</v>
      </c>
      <c r="S559" s="100">
        <v>8900</v>
      </c>
      <c r="T559" s="100">
        <v>514000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1215978</v>
      </c>
      <c r="S560" s="100">
        <v>25000</v>
      </c>
      <c r="T560" s="100">
        <v>1190978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2351277</v>
      </c>
      <c r="S561" s="100">
        <v>99550</v>
      </c>
      <c r="T561" s="100">
        <v>2251727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211346</v>
      </c>
      <c r="S562" s="100">
        <v>1200</v>
      </c>
      <c r="T562" s="100">
        <v>210146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2052780</v>
      </c>
      <c r="S563" s="100">
        <v>15501</v>
      </c>
      <c r="T563" s="100">
        <v>2037279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732237</v>
      </c>
      <c r="S564" s="79"/>
      <c r="T564" s="100">
        <v>732237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585459</v>
      </c>
      <c r="S565" s="100">
        <v>98981</v>
      </c>
      <c r="T565" s="100">
        <v>486478</v>
      </c>
    </row>
    <row r="566" spans="15:20" ht="15">
      <c r="O566" s="98" t="s">
        <v>243</v>
      </c>
      <c r="P566" s="99" t="s">
        <v>1814</v>
      </c>
      <c r="Q566" s="100">
        <v>375400</v>
      </c>
      <c r="R566" s="46">
        <f t="shared" si="33"/>
        <v>966545</v>
      </c>
      <c r="S566" s="100">
        <v>0</v>
      </c>
      <c r="T566" s="100">
        <v>966545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563316</v>
      </c>
      <c r="S567" s="100">
        <v>200150</v>
      </c>
      <c r="T567" s="100">
        <v>363166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July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151256</v>
      </c>
      <c r="F31" s="172">
        <f>work!I31+work!J31</f>
        <v>331500</v>
      </c>
      <c r="G31" s="173"/>
      <c r="H31" s="174" t="str">
        <f>work!L31</f>
        <v>20170807</v>
      </c>
      <c r="I31" s="175">
        <f>E31</f>
        <v>151256</v>
      </c>
      <c r="J31" s="175">
        <f>F31</f>
        <v>331500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56030000</v>
      </c>
      <c r="F32" s="178">
        <f>work!I32+work!J32</f>
        <v>169370</v>
      </c>
      <c r="G32" s="122"/>
      <c r="H32" s="179" t="str">
        <f>work!L32</f>
        <v>20170807</v>
      </c>
      <c r="I32" s="121">
        <f aca="true" t="shared" si="0" ref="I32:I95">E32</f>
        <v>56030000</v>
      </c>
      <c r="J32" s="121">
        <f aca="true" t="shared" si="1" ref="J32:J95">F32</f>
        <v>169370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1032390</v>
      </c>
      <c r="F33" s="178">
        <f>work!I33+work!J33</f>
        <v>168120</v>
      </c>
      <c r="G33" s="122"/>
      <c r="H33" s="179" t="str">
        <f>work!L33</f>
        <v>20170807</v>
      </c>
      <c r="I33" s="121">
        <f t="shared" si="0"/>
        <v>1032390</v>
      </c>
      <c r="J33" s="121">
        <f t="shared" si="1"/>
        <v>168120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59289</v>
      </c>
      <c r="F34" s="178">
        <f>work!I34+work!J34</f>
        <v>100</v>
      </c>
      <c r="G34" s="120"/>
      <c r="H34" s="179" t="str">
        <f>work!L34</f>
        <v>20170907</v>
      </c>
      <c r="I34" s="121">
        <f t="shared" si="0"/>
        <v>59289</v>
      </c>
      <c r="J34" s="121">
        <f t="shared" si="1"/>
        <v>100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96352</v>
      </c>
      <c r="F35" s="178">
        <f>work!I35+work!J35</f>
        <v>112246</v>
      </c>
      <c r="G35" s="122"/>
      <c r="H35" s="179" t="str">
        <f>work!L35</f>
        <v>20170807</v>
      </c>
      <c r="I35" s="121">
        <f t="shared" si="0"/>
        <v>96352</v>
      </c>
      <c r="J35" s="121">
        <f t="shared" si="1"/>
        <v>112246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300</v>
      </c>
      <c r="F36" s="178">
        <f>work!I36+work!J36</f>
        <v>0</v>
      </c>
      <c r="G36" s="122"/>
      <c r="H36" s="179" t="str">
        <f>work!L36</f>
        <v>20170807</v>
      </c>
      <c r="I36" s="121">
        <f t="shared" si="0"/>
        <v>300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102270</v>
      </c>
      <c r="F37" s="178">
        <f>work!I37+work!J37</f>
        <v>87500</v>
      </c>
      <c r="G37" s="122"/>
      <c r="H37" s="179" t="str">
        <f>work!L37</f>
        <v>20170807</v>
      </c>
      <c r="I37" s="121">
        <f t="shared" si="0"/>
        <v>102270</v>
      </c>
      <c r="J37" s="121">
        <f t="shared" si="1"/>
        <v>87500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2735490</v>
      </c>
      <c r="F38" s="178">
        <f>work!I38+work!J38</f>
        <v>673640</v>
      </c>
      <c r="G38" s="122"/>
      <c r="H38" s="179" t="str">
        <f>work!L38</f>
        <v>20170807</v>
      </c>
      <c r="I38" s="121">
        <f t="shared" si="0"/>
        <v>2735490</v>
      </c>
      <c r="J38" s="121">
        <f t="shared" si="1"/>
        <v>673640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36120</v>
      </c>
      <c r="F39" s="178">
        <f>work!I39+work!J39</f>
        <v>5950</v>
      </c>
      <c r="G39" s="122"/>
      <c r="H39" s="179" t="str">
        <f>work!L39</f>
        <v>20170807</v>
      </c>
      <c r="I39" s="121">
        <f t="shared" si="0"/>
        <v>36120</v>
      </c>
      <c r="J39" s="121">
        <f t="shared" si="1"/>
        <v>5950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23000</v>
      </c>
      <c r="F40" s="178">
        <f>work!I40+work!J40</f>
        <v>28566</v>
      </c>
      <c r="G40" s="122"/>
      <c r="H40" s="179" t="str">
        <f>work!L40</f>
        <v>20170807</v>
      </c>
      <c r="I40" s="121">
        <f t="shared" si="0"/>
        <v>23000</v>
      </c>
      <c r="J40" s="121">
        <f t="shared" si="1"/>
        <v>28566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1600629</v>
      </c>
      <c r="F41" s="178">
        <f>work!I41+work!J41</f>
        <v>22300</v>
      </c>
      <c r="G41" s="122"/>
      <c r="H41" s="179" t="str">
        <f>work!L41</f>
        <v>20170807</v>
      </c>
      <c r="I41" s="121">
        <f t="shared" si="0"/>
        <v>1600629</v>
      </c>
      <c r="J41" s="121">
        <f t="shared" si="1"/>
        <v>22300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1330296</v>
      </c>
      <c r="F42" s="178">
        <f>work!I42+work!J42</f>
        <v>2337586</v>
      </c>
      <c r="G42" s="122"/>
      <c r="H42" s="179" t="str">
        <f>work!L42</f>
        <v>20170807</v>
      </c>
      <c r="I42" s="121">
        <f t="shared" si="0"/>
        <v>1330296</v>
      </c>
      <c r="J42" s="121">
        <f t="shared" si="1"/>
        <v>2337586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319316</v>
      </c>
      <c r="F43" s="178">
        <f>work!I43+work!J43</f>
        <v>1474110</v>
      </c>
      <c r="G43" s="122"/>
      <c r="H43" s="179" t="str">
        <f>work!L43</f>
        <v>20170807</v>
      </c>
      <c r="I43" s="121">
        <f t="shared" si="0"/>
        <v>319316</v>
      </c>
      <c r="J43" s="121">
        <f t="shared" si="1"/>
        <v>1474110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306262</v>
      </c>
      <c r="F44" s="178">
        <f>work!I44+work!J44</f>
        <v>70600</v>
      </c>
      <c r="G44" s="120"/>
      <c r="H44" s="179" t="str">
        <f>work!L44</f>
        <v>20170807</v>
      </c>
      <c r="I44" s="121">
        <f t="shared" si="0"/>
        <v>306262</v>
      </c>
      <c r="J44" s="121">
        <f t="shared" si="1"/>
        <v>70600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681044</v>
      </c>
      <c r="F45" s="178">
        <f>work!I45+work!J45</f>
        <v>0</v>
      </c>
      <c r="G45" s="122"/>
      <c r="H45" s="179" t="str">
        <f>work!L45</f>
        <v>20170807</v>
      </c>
      <c r="I45" s="121">
        <f t="shared" si="0"/>
        <v>681044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1215671</v>
      </c>
      <c r="F46" s="178">
        <f>work!I46+work!J46</f>
        <v>0</v>
      </c>
      <c r="G46" s="122"/>
      <c r="H46" s="179" t="str">
        <f>work!L46</f>
        <v>20170807</v>
      </c>
      <c r="I46" s="121">
        <f t="shared" si="0"/>
        <v>1215671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865732</v>
      </c>
      <c r="F47" s="178">
        <f>work!I47+work!J47</f>
        <v>1841745</v>
      </c>
      <c r="G47" s="122"/>
      <c r="H47" s="179" t="str">
        <f>work!L47</f>
        <v>20170907</v>
      </c>
      <c r="I47" s="121">
        <f t="shared" si="0"/>
        <v>865732</v>
      </c>
      <c r="J47" s="121">
        <f t="shared" si="1"/>
        <v>1841745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144894</v>
      </c>
      <c r="F48" s="178">
        <f>work!I48+work!J48</f>
        <v>12000</v>
      </c>
      <c r="G48" s="122"/>
      <c r="H48" s="179" t="str">
        <f>work!L48</f>
        <v>20170807</v>
      </c>
      <c r="I48" s="121">
        <f t="shared" si="0"/>
        <v>144894</v>
      </c>
      <c r="J48" s="121">
        <f t="shared" si="1"/>
        <v>12000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420569</v>
      </c>
      <c r="F49" s="178">
        <f>work!I49+work!J49</f>
        <v>132400</v>
      </c>
      <c r="G49" s="122"/>
      <c r="H49" s="179" t="str">
        <f>work!L49</f>
        <v>20170807</v>
      </c>
      <c r="I49" s="121">
        <f t="shared" si="0"/>
        <v>420569</v>
      </c>
      <c r="J49" s="121">
        <f t="shared" si="1"/>
        <v>132400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20650</v>
      </c>
      <c r="F50" s="178">
        <f>work!I50+work!J50</f>
        <v>10600</v>
      </c>
      <c r="G50" s="122"/>
      <c r="H50" s="179" t="s">
        <v>9</v>
      </c>
      <c r="I50" s="121">
        <f t="shared" si="0"/>
        <v>20650</v>
      </c>
      <c r="J50" s="121">
        <f t="shared" si="1"/>
        <v>10600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564113</v>
      </c>
      <c r="F51" s="178">
        <f>work!I51+work!J51</f>
        <v>21300</v>
      </c>
      <c r="G51" s="122"/>
      <c r="H51" s="179" t="str">
        <f>work!L51</f>
        <v>20170807</v>
      </c>
      <c r="I51" s="121">
        <f t="shared" si="0"/>
        <v>564113</v>
      </c>
      <c r="J51" s="121">
        <f t="shared" si="1"/>
        <v>21300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485568</v>
      </c>
      <c r="F52" s="178">
        <f>work!I52+work!J52</f>
        <v>1556348</v>
      </c>
      <c r="G52" s="122"/>
      <c r="H52" s="179" t="str">
        <f>work!L52</f>
        <v>20170807</v>
      </c>
      <c r="I52" s="121">
        <f t="shared" si="0"/>
        <v>485568</v>
      </c>
      <c r="J52" s="121">
        <f t="shared" si="1"/>
        <v>1556348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93554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93554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558411</v>
      </c>
      <c r="F54" s="178">
        <f>work!I54+work!J54</f>
        <v>636700</v>
      </c>
      <c r="G54" s="122"/>
      <c r="H54" s="179" t="str">
        <f>work!L54</f>
        <v>20170807</v>
      </c>
      <c r="I54" s="121">
        <f t="shared" si="0"/>
        <v>558411</v>
      </c>
      <c r="J54" s="121">
        <f t="shared" si="1"/>
        <v>636700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158810</v>
      </c>
      <c r="F55" s="178">
        <f>work!I55+work!J55</f>
        <v>9500</v>
      </c>
      <c r="G55" s="122"/>
      <c r="H55" s="179" t="str">
        <f>work!L55</f>
        <v>20170907</v>
      </c>
      <c r="I55" s="121">
        <f t="shared" si="0"/>
        <v>158810</v>
      </c>
      <c r="J55" s="121">
        <f t="shared" si="1"/>
        <v>9500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2842433</v>
      </c>
      <c r="F56" s="178">
        <f>work!I56+work!J56</f>
        <v>20200</v>
      </c>
      <c r="G56" s="122"/>
      <c r="H56" s="179" t="str">
        <f>work!L56</f>
        <v>20170807</v>
      </c>
      <c r="I56" s="121">
        <f t="shared" si="0"/>
        <v>2842433</v>
      </c>
      <c r="J56" s="121">
        <f t="shared" si="1"/>
        <v>20200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171926</v>
      </c>
      <c r="F57" s="178">
        <f>work!I57+work!J57</f>
        <v>149378</v>
      </c>
      <c r="G57" s="122"/>
      <c r="H57" s="179" t="str">
        <f>work!L57</f>
        <v>20170807</v>
      </c>
      <c r="I57" s="121">
        <f t="shared" si="0"/>
        <v>171926</v>
      </c>
      <c r="J57" s="121">
        <f t="shared" si="1"/>
        <v>149378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59528</v>
      </c>
      <c r="F58" s="178">
        <f>work!I58+work!J58</f>
        <v>765022</v>
      </c>
      <c r="G58" s="122"/>
      <c r="H58" s="179" t="str">
        <f>work!L58</f>
        <v>20170907</v>
      </c>
      <c r="I58" s="121">
        <f t="shared" si="0"/>
        <v>59528</v>
      </c>
      <c r="J58" s="121">
        <f t="shared" si="1"/>
        <v>765022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419940</v>
      </c>
      <c r="F59" s="178">
        <f>work!I59+work!J59</f>
        <v>518554</v>
      </c>
      <c r="G59" s="122"/>
      <c r="H59" s="179" t="str">
        <f>work!L59</f>
        <v>20170807</v>
      </c>
      <c r="I59" s="121">
        <f t="shared" si="0"/>
        <v>419940</v>
      </c>
      <c r="J59" s="121">
        <f t="shared" si="1"/>
        <v>518554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1368902</v>
      </c>
      <c r="F60" s="178">
        <f>work!I60+work!J60</f>
        <v>1903721</v>
      </c>
      <c r="G60" s="122"/>
      <c r="H60" s="179" t="str">
        <f>work!L60</f>
        <v>20170807</v>
      </c>
      <c r="I60" s="121">
        <f t="shared" si="0"/>
        <v>1368902</v>
      </c>
      <c r="J60" s="121">
        <f t="shared" si="1"/>
        <v>1903721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1317201</v>
      </c>
      <c r="F61" s="178">
        <f>work!I61+work!J61</f>
        <v>365500</v>
      </c>
      <c r="G61" s="122"/>
      <c r="H61" s="179" t="str">
        <f>work!L61</f>
        <v>20170907</v>
      </c>
      <c r="I61" s="121">
        <f t="shared" si="0"/>
        <v>1317201</v>
      </c>
      <c r="J61" s="121">
        <f t="shared" si="1"/>
        <v>365500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19870</v>
      </c>
      <c r="F62" s="178">
        <f>work!I62+work!J62</f>
        <v>0</v>
      </c>
      <c r="G62" s="122"/>
      <c r="H62" s="179" t="str">
        <f>work!L62</f>
        <v>20170907</v>
      </c>
      <c r="I62" s="121">
        <f t="shared" si="0"/>
        <v>19870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360796</v>
      </c>
      <c r="F63" s="178">
        <f>work!I63+work!J63</f>
        <v>40200</v>
      </c>
      <c r="G63" s="122"/>
      <c r="H63" s="179" t="str">
        <f>work!L63</f>
        <v>20170907</v>
      </c>
      <c r="I63" s="121">
        <f t="shared" si="0"/>
        <v>360796</v>
      </c>
      <c r="J63" s="121">
        <f t="shared" si="1"/>
        <v>40200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664788</v>
      </c>
      <c r="F64" s="178">
        <f>work!I64+work!J64</f>
        <v>162800</v>
      </c>
      <c r="G64" s="122"/>
      <c r="H64" s="179" t="str">
        <f>work!L64</f>
        <v>20170907</v>
      </c>
      <c r="I64" s="121">
        <f t="shared" si="0"/>
        <v>664788</v>
      </c>
      <c r="J64" s="121">
        <f t="shared" si="1"/>
        <v>162800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5403</v>
      </c>
      <c r="F65" s="178">
        <f>work!I65+work!J65</f>
        <v>59232</v>
      </c>
      <c r="G65" s="122"/>
      <c r="H65" s="179" t="str">
        <f>work!L65</f>
        <v>20170907</v>
      </c>
      <c r="I65" s="121">
        <f t="shared" si="0"/>
        <v>5403</v>
      </c>
      <c r="J65" s="121">
        <f t="shared" si="1"/>
        <v>59232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1810693</v>
      </c>
      <c r="F66" s="178">
        <f>work!I66+work!J66</f>
        <v>186100</v>
      </c>
      <c r="G66" s="122"/>
      <c r="H66" s="179" t="str">
        <f>work!L66</f>
        <v>20170807</v>
      </c>
      <c r="I66" s="121">
        <f t="shared" si="0"/>
        <v>1810693</v>
      </c>
      <c r="J66" s="121">
        <f t="shared" si="1"/>
        <v>186100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214248</v>
      </c>
      <c r="F67" s="178">
        <f>work!I67+work!J67</f>
        <v>10000</v>
      </c>
      <c r="G67" s="122"/>
      <c r="H67" s="179" t="str">
        <f>work!L67</f>
        <v>20170907</v>
      </c>
      <c r="I67" s="121">
        <f t="shared" si="0"/>
        <v>214248</v>
      </c>
      <c r="J67" s="121">
        <f t="shared" si="1"/>
        <v>10000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236218</v>
      </c>
      <c r="F68" s="178">
        <f>work!I68+work!J68</f>
        <v>4081274</v>
      </c>
      <c r="G68" s="122"/>
      <c r="H68" s="179" t="str">
        <f>work!L68</f>
        <v>20170807</v>
      </c>
      <c r="I68" s="121">
        <f t="shared" si="0"/>
        <v>236218</v>
      </c>
      <c r="J68" s="121">
        <f t="shared" si="1"/>
        <v>4081274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136510</v>
      </c>
      <c r="F69" s="178">
        <f>work!I69+work!J69</f>
        <v>545620</v>
      </c>
      <c r="G69" s="122"/>
      <c r="H69" s="179" t="str">
        <f>work!L69</f>
        <v>20170807</v>
      </c>
      <c r="I69" s="121">
        <f t="shared" si="0"/>
        <v>136510</v>
      </c>
      <c r="J69" s="121">
        <f t="shared" si="1"/>
        <v>545620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1779802</v>
      </c>
      <c r="F70" s="178">
        <f>work!I70+work!J70</f>
        <v>970539</v>
      </c>
      <c r="G70" s="122"/>
      <c r="H70" s="179" t="str">
        <f>work!L70</f>
        <v>20170907</v>
      </c>
      <c r="I70" s="121">
        <f t="shared" si="0"/>
        <v>1779802</v>
      </c>
      <c r="J70" s="121">
        <f t="shared" si="1"/>
        <v>970539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200877</v>
      </c>
      <c r="F71" s="178">
        <f>work!I71+work!J71</f>
        <v>118890</v>
      </c>
      <c r="G71" s="122"/>
      <c r="H71" s="179" t="str">
        <f>work!L71</f>
        <v>20170807</v>
      </c>
      <c r="I71" s="121">
        <f t="shared" si="0"/>
        <v>200877</v>
      </c>
      <c r="J71" s="121">
        <f t="shared" si="1"/>
        <v>118890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2310791</v>
      </c>
      <c r="F72" s="178">
        <f>work!I72+work!J72</f>
        <v>601916</v>
      </c>
      <c r="G72" s="122"/>
      <c r="H72" s="179" t="str">
        <f>work!L72</f>
        <v>20170807</v>
      </c>
      <c r="I72" s="121">
        <f t="shared" si="0"/>
        <v>2310791</v>
      </c>
      <c r="J72" s="121">
        <f t="shared" si="1"/>
        <v>601916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1435567</v>
      </c>
      <c r="F73" s="178">
        <f>work!I73+work!J73</f>
        <v>148360</v>
      </c>
      <c r="G73" s="122"/>
      <c r="H73" s="179" t="str">
        <f>work!L73</f>
        <v>20170807</v>
      </c>
      <c r="I73" s="121">
        <f t="shared" si="0"/>
        <v>1435567</v>
      </c>
      <c r="J73" s="121">
        <f t="shared" si="1"/>
        <v>148360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924975</v>
      </c>
      <c r="F74" s="178">
        <f>work!I74+work!J74</f>
        <v>88150</v>
      </c>
      <c r="G74" s="122"/>
      <c r="H74" s="179" t="str">
        <f>work!L74</f>
        <v>20170807</v>
      </c>
      <c r="I74" s="121">
        <f t="shared" si="0"/>
        <v>924975</v>
      </c>
      <c r="J74" s="121">
        <f t="shared" si="1"/>
        <v>88150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1361672</v>
      </c>
      <c r="F75" s="178">
        <f>work!I75+work!J75</f>
        <v>2464181</v>
      </c>
      <c r="G75" s="122"/>
      <c r="H75" s="179" t="str">
        <f>work!L75</f>
        <v>20170907</v>
      </c>
      <c r="I75" s="121">
        <f t="shared" si="0"/>
        <v>1361672</v>
      </c>
      <c r="J75" s="121">
        <f t="shared" si="1"/>
        <v>2464181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219112</v>
      </c>
      <c r="F77" s="178">
        <f>work!I77+work!J77</f>
        <v>0</v>
      </c>
      <c r="G77" s="122"/>
      <c r="H77" s="179" t="str">
        <f>work!L77</f>
        <v>20170807</v>
      </c>
      <c r="I77" s="121">
        <f t="shared" si="0"/>
        <v>219112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116125</v>
      </c>
      <c r="F78" s="178">
        <f>work!I78+work!J78</f>
        <v>38001</v>
      </c>
      <c r="G78" s="122"/>
      <c r="H78" s="179" t="str">
        <f>work!L78</f>
        <v>20170907</v>
      </c>
      <c r="I78" s="121">
        <f t="shared" si="0"/>
        <v>116125</v>
      </c>
      <c r="J78" s="121">
        <f t="shared" si="1"/>
        <v>38001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511810</v>
      </c>
      <c r="F79" s="178">
        <f>work!I79+work!J79</f>
        <v>852300</v>
      </c>
      <c r="G79" s="122"/>
      <c r="H79" s="179" t="str">
        <f>work!L79</f>
        <v>20170807</v>
      </c>
      <c r="I79" s="121">
        <f t="shared" si="0"/>
        <v>511810</v>
      </c>
      <c r="J79" s="121">
        <f t="shared" si="1"/>
        <v>852300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435268</v>
      </c>
      <c r="F80" s="178">
        <f>work!I80+work!J80</f>
        <v>3018051</v>
      </c>
      <c r="G80" s="122"/>
      <c r="H80" s="179" t="str">
        <f>work!L80</f>
        <v>20170807</v>
      </c>
      <c r="I80" s="121">
        <f t="shared" si="0"/>
        <v>435268</v>
      </c>
      <c r="J80" s="121">
        <f t="shared" si="1"/>
        <v>3018051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633751</v>
      </c>
      <c r="F81" s="178">
        <f>work!I81+work!J81</f>
        <v>1361</v>
      </c>
      <c r="G81" s="122"/>
      <c r="H81" s="179" t="str">
        <f>work!L81</f>
        <v>20170807</v>
      </c>
      <c r="I81" s="121">
        <f t="shared" si="0"/>
        <v>633751</v>
      </c>
      <c r="J81" s="121">
        <f t="shared" si="1"/>
        <v>1361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1305080</v>
      </c>
      <c r="F82" s="178">
        <f>work!I82+work!J82</f>
        <v>2823900</v>
      </c>
      <c r="G82" s="122"/>
      <c r="H82" s="179" t="str">
        <f>work!L82</f>
        <v>20170807</v>
      </c>
      <c r="I82" s="121">
        <f t="shared" si="0"/>
        <v>1305080</v>
      </c>
      <c r="J82" s="121">
        <f t="shared" si="1"/>
        <v>2823900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483967</v>
      </c>
      <c r="F83" s="178">
        <f>work!I83+work!J83</f>
        <v>5225</v>
      </c>
      <c r="G83" s="122"/>
      <c r="H83" s="179" t="str">
        <f>work!L83</f>
        <v>20170807</v>
      </c>
      <c r="I83" s="121">
        <f t="shared" si="0"/>
        <v>483967</v>
      </c>
      <c r="J83" s="121">
        <f t="shared" si="1"/>
        <v>5225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957251</v>
      </c>
      <c r="F84" s="178">
        <f>work!I84+work!J84</f>
        <v>814700</v>
      </c>
      <c r="G84" s="122"/>
      <c r="H84" s="179" t="str">
        <f>work!L84</f>
        <v>20170807</v>
      </c>
      <c r="I84" s="121">
        <f t="shared" si="0"/>
        <v>957251</v>
      </c>
      <c r="J84" s="121">
        <f t="shared" si="1"/>
        <v>814700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37982</v>
      </c>
      <c r="F85" s="178">
        <f>work!I85+work!J85</f>
        <v>26515</v>
      </c>
      <c r="G85" s="122"/>
      <c r="H85" s="179" t="str">
        <f>work!L85</f>
        <v>20170907</v>
      </c>
      <c r="I85" s="121">
        <f t="shared" si="0"/>
        <v>37982</v>
      </c>
      <c r="J85" s="121">
        <f t="shared" si="1"/>
        <v>26515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3339260</v>
      </c>
      <c r="F86" s="178">
        <f>work!I86+work!J86</f>
        <v>12457000</v>
      </c>
      <c r="G86" s="122"/>
      <c r="H86" s="179" t="str">
        <f>work!L86</f>
        <v>20170807</v>
      </c>
      <c r="I86" s="121">
        <f t="shared" si="0"/>
        <v>3339260</v>
      </c>
      <c r="J86" s="121">
        <f t="shared" si="1"/>
        <v>12457000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321479</v>
      </c>
      <c r="F87" s="178">
        <f>work!I87+work!J87</f>
        <v>144750</v>
      </c>
      <c r="G87" s="122"/>
      <c r="H87" s="179" t="str">
        <f>work!L87</f>
        <v>20170807</v>
      </c>
      <c r="I87" s="121">
        <f t="shared" si="0"/>
        <v>321479</v>
      </c>
      <c r="J87" s="121">
        <f t="shared" si="1"/>
        <v>144750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433375</v>
      </c>
      <c r="F88" s="178">
        <f>work!I88+work!J88</f>
        <v>244912</v>
      </c>
      <c r="G88" s="122"/>
      <c r="H88" s="179" t="str">
        <f>work!L88</f>
        <v>20170807</v>
      </c>
      <c r="I88" s="121">
        <f t="shared" si="0"/>
        <v>433375</v>
      </c>
      <c r="J88" s="121">
        <f t="shared" si="1"/>
        <v>244912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2891894</v>
      </c>
      <c r="F89" s="178">
        <f>work!I89+work!J89</f>
        <v>25695075</v>
      </c>
      <c r="G89" s="122"/>
      <c r="H89" s="179" t="str">
        <f>work!L89</f>
        <v>20170807</v>
      </c>
      <c r="I89" s="121">
        <f t="shared" si="0"/>
        <v>2891894</v>
      </c>
      <c r="J89" s="121">
        <f t="shared" si="1"/>
        <v>25695075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16285</v>
      </c>
      <c r="F90" s="178">
        <f>work!I90+work!J90</f>
        <v>796603</v>
      </c>
      <c r="G90" s="122"/>
      <c r="H90" s="179" t="str">
        <f>work!L90</f>
        <v>20170907</v>
      </c>
      <c r="I90" s="121">
        <f t="shared" si="0"/>
        <v>16285</v>
      </c>
      <c r="J90" s="121">
        <f t="shared" si="1"/>
        <v>796603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485899</v>
      </c>
      <c r="F91" s="178">
        <f>work!I91+work!J91</f>
        <v>113103</v>
      </c>
      <c r="G91" s="122"/>
      <c r="H91" s="179" t="str">
        <f>work!L91</f>
        <v>20170807</v>
      </c>
      <c r="I91" s="121">
        <f t="shared" si="0"/>
        <v>485899</v>
      </c>
      <c r="J91" s="121">
        <f t="shared" si="1"/>
        <v>113103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412769</v>
      </c>
      <c r="F92" s="178">
        <f>work!I92+work!J92</f>
        <v>627009</v>
      </c>
      <c r="G92" s="122"/>
      <c r="H92" s="179" t="str">
        <f>work!L92</f>
        <v>20170807</v>
      </c>
      <c r="I92" s="121">
        <f t="shared" si="0"/>
        <v>412769</v>
      </c>
      <c r="J92" s="121">
        <f t="shared" si="1"/>
        <v>627009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50931</v>
      </c>
      <c r="F93" s="178">
        <f>work!I93+work!J93</f>
        <v>74475</v>
      </c>
      <c r="G93" s="122"/>
      <c r="H93" s="179" t="str">
        <f>work!L93</f>
        <v>20170907</v>
      </c>
      <c r="I93" s="121">
        <f t="shared" si="0"/>
        <v>50931</v>
      </c>
      <c r="J93" s="121">
        <f t="shared" si="1"/>
        <v>74475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2109570</v>
      </c>
      <c r="F94" s="178">
        <f>work!I94+work!J94</f>
        <v>0</v>
      </c>
      <c r="G94" s="122"/>
      <c r="H94" s="179" t="str">
        <f>work!L94</f>
        <v>20170907</v>
      </c>
      <c r="I94" s="121">
        <f t="shared" si="0"/>
        <v>2109570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416007</v>
      </c>
      <c r="F95" s="178">
        <f>work!I95+work!J95</f>
        <v>400550</v>
      </c>
      <c r="G95" s="122"/>
      <c r="H95" s="179" t="str">
        <f>work!L95</f>
        <v>20170807</v>
      </c>
      <c r="I95" s="121">
        <f t="shared" si="0"/>
        <v>416007</v>
      </c>
      <c r="J95" s="121">
        <f t="shared" si="1"/>
        <v>400550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1171265</v>
      </c>
      <c r="F96" s="178">
        <f>work!I96+work!J96</f>
        <v>0</v>
      </c>
      <c r="G96" s="122"/>
      <c r="H96" s="179" t="str">
        <f>work!L96</f>
        <v>20170807</v>
      </c>
      <c r="I96" s="121">
        <f aca="true" t="shared" si="2" ref="I96:I159">E96</f>
        <v>1171265</v>
      </c>
      <c r="J96" s="121">
        <f aca="true" t="shared" si="3" ref="J96:J159">F96</f>
        <v>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450647</v>
      </c>
      <c r="F97" s="178">
        <f>work!I97+work!J97</f>
        <v>21200</v>
      </c>
      <c r="G97" s="122"/>
      <c r="H97" s="179" t="str">
        <f>work!L97</f>
        <v>20170907</v>
      </c>
      <c r="I97" s="121">
        <f t="shared" si="2"/>
        <v>450647</v>
      </c>
      <c r="J97" s="121">
        <f t="shared" si="3"/>
        <v>21200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691896</v>
      </c>
      <c r="F98" s="178">
        <f>work!I98+work!J98</f>
        <v>491435</v>
      </c>
      <c r="G98" s="122"/>
      <c r="H98" s="179" t="str">
        <f>work!L98</f>
        <v>20170807</v>
      </c>
      <c r="I98" s="121">
        <f t="shared" si="2"/>
        <v>691896</v>
      </c>
      <c r="J98" s="121">
        <f t="shared" si="3"/>
        <v>491435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1620043</v>
      </c>
      <c r="F99" s="178">
        <f>work!I99+work!J99</f>
        <v>12359881</v>
      </c>
      <c r="G99" s="122"/>
      <c r="H99" s="179" t="str">
        <f>work!L99</f>
        <v>20170807</v>
      </c>
      <c r="I99" s="121">
        <f t="shared" si="2"/>
        <v>1620043</v>
      </c>
      <c r="J99" s="121">
        <f t="shared" si="3"/>
        <v>12359881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358734</v>
      </c>
      <c r="F100" s="178">
        <f>work!I100+work!J100</f>
        <v>450303</v>
      </c>
      <c r="G100" s="122"/>
      <c r="H100" s="179" t="str">
        <f>work!L100</f>
        <v>20170907</v>
      </c>
      <c r="I100" s="121">
        <f t="shared" si="2"/>
        <v>358734</v>
      </c>
      <c r="J100" s="121">
        <f t="shared" si="3"/>
        <v>450303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1188602</v>
      </c>
      <c r="F101" s="178">
        <f>work!I101+work!J101</f>
        <v>1109375</v>
      </c>
      <c r="G101" s="122"/>
      <c r="H101" s="179" t="str">
        <f>work!L101</f>
        <v>20170807</v>
      </c>
      <c r="I101" s="121">
        <f t="shared" si="2"/>
        <v>1188602</v>
      </c>
      <c r="J101" s="121">
        <f t="shared" si="3"/>
        <v>1109375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882687</v>
      </c>
      <c r="F102" s="178">
        <f>work!I102+work!J102</f>
        <v>2602100</v>
      </c>
      <c r="G102" s="122"/>
      <c r="H102" s="179" t="str">
        <f>work!L102</f>
        <v>20170807</v>
      </c>
      <c r="I102" s="121">
        <f t="shared" si="2"/>
        <v>882687</v>
      </c>
      <c r="J102" s="121">
        <f t="shared" si="3"/>
        <v>2602100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347934</v>
      </c>
      <c r="F103" s="178">
        <f>work!I103+work!J103</f>
        <v>6800</v>
      </c>
      <c r="G103" s="122"/>
      <c r="H103" s="179" t="str">
        <f>work!L103</f>
        <v>20170807</v>
      </c>
      <c r="I103" s="121">
        <f t="shared" si="2"/>
        <v>347934</v>
      </c>
      <c r="J103" s="121">
        <f t="shared" si="3"/>
        <v>6800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4420248</v>
      </c>
      <c r="F104" s="178">
        <f>work!I104+work!J104</f>
        <v>928095</v>
      </c>
      <c r="G104" s="122"/>
      <c r="H104" s="179" t="str">
        <f>work!L104</f>
        <v>20170807</v>
      </c>
      <c r="I104" s="121">
        <f t="shared" si="2"/>
        <v>4420248</v>
      </c>
      <c r="J104" s="121">
        <f t="shared" si="3"/>
        <v>928095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10720643</v>
      </c>
      <c r="F105" s="178">
        <f>work!I105+work!J105</f>
        <v>5000</v>
      </c>
      <c r="G105" s="122"/>
      <c r="H105" s="179" t="str">
        <f>work!L105</f>
        <v>20170907</v>
      </c>
      <c r="I105" s="121">
        <f t="shared" si="2"/>
        <v>10720643</v>
      </c>
      <c r="J105" s="121">
        <f t="shared" si="3"/>
        <v>5000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1438983</v>
      </c>
      <c r="F106" s="178">
        <f>work!I106+work!J106</f>
        <v>115370</v>
      </c>
      <c r="G106" s="122"/>
      <c r="H106" s="179" t="str">
        <f>work!L106</f>
        <v>20170907</v>
      </c>
      <c r="I106" s="121">
        <f t="shared" si="2"/>
        <v>1438983</v>
      </c>
      <c r="J106" s="121">
        <f t="shared" si="3"/>
        <v>115370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200903</v>
      </c>
      <c r="F107" s="178">
        <f>work!I107+work!J107</f>
        <v>216200</v>
      </c>
      <c r="G107" s="122"/>
      <c r="H107" s="179" t="str">
        <f>work!L107</f>
        <v>20170807</v>
      </c>
      <c r="I107" s="121">
        <f t="shared" si="2"/>
        <v>200903</v>
      </c>
      <c r="J107" s="121">
        <f t="shared" si="3"/>
        <v>216200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61500</v>
      </c>
      <c r="F108" s="178">
        <f>work!I108+work!J108</f>
        <v>0</v>
      </c>
      <c r="G108" s="122"/>
      <c r="H108" s="179" t="str">
        <f>work!L108</f>
        <v>20170807</v>
      </c>
      <c r="I108" s="121">
        <f t="shared" si="2"/>
        <v>61500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1166151</v>
      </c>
      <c r="F109" s="178">
        <f>work!I109+work!J109</f>
        <v>32724</v>
      </c>
      <c r="G109" s="122"/>
      <c r="H109" s="179" t="str">
        <f>work!L109</f>
        <v>20170807</v>
      </c>
      <c r="I109" s="121">
        <f t="shared" si="2"/>
        <v>1166151</v>
      </c>
      <c r="J109" s="121">
        <f t="shared" si="3"/>
        <v>32724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414553</v>
      </c>
      <c r="F110" s="178">
        <f>work!I110+work!J110</f>
        <v>1064424</v>
      </c>
      <c r="G110" s="122"/>
      <c r="H110" s="179" t="str">
        <f>work!L110</f>
        <v>20170907</v>
      </c>
      <c r="I110" s="121">
        <f t="shared" si="2"/>
        <v>414553</v>
      </c>
      <c r="J110" s="121">
        <f t="shared" si="3"/>
        <v>1064424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138272</v>
      </c>
      <c r="F111" s="178">
        <f>work!I111+work!J111</f>
        <v>25000</v>
      </c>
      <c r="G111" s="122"/>
      <c r="H111" s="179" t="str">
        <f>work!L111</f>
        <v>20170907</v>
      </c>
      <c r="I111" s="121">
        <f t="shared" si="2"/>
        <v>138272</v>
      </c>
      <c r="J111" s="121">
        <f t="shared" si="3"/>
        <v>25000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22450</v>
      </c>
      <c r="F112" s="178">
        <f>work!I112+work!J112</f>
        <v>266394</v>
      </c>
      <c r="G112" s="122"/>
      <c r="H112" s="179" t="str">
        <f>work!L112</f>
        <v>20170807</v>
      </c>
      <c r="I112" s="121">
        <f t="shared" si="2"/>
        <v>22450</v>
      </c>
      <c r="J112" s="121">
        <f t="shared" si="3"/>
        <v>266394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2341043</v>
      </c>
      <c r="F113" s="178">
        <f>work!I113+work!J113</f>
        <v>411155</v>
      </c>
      <c r="G113" s="122"/>
      <c r="H113" s="179" t="str">
        <f>work!L113</f>
        <v>20170807</v>
      </c>
      <c r="I113" s="121">
        <f t="shared" si="2"/>
        <v>2341043</v>
      </c>
      <c r="J113" s="121">
        <f t="shared" si="3"/>
        <v>411155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1743900</v>
      </c>
      <c r="F114" s="178">
        <f>work!I114+work!J114</f>
        <v>918900</v>
      </c>
      <c r="G114" s="122"/>
      <c r="H114" s="179" t="str">
        <f>work!L114</f>
        <v>20170807</v>
      </c>
      <c r="I114" s="121">
        <f t="shared" si="2"/>
        <v>1743900</v>
      </c>
      <c r="J114" s="121">
        <f t="shared" si="3"/>
        <v>918900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1069635</v>
      </c>
      <c r="G115" s="122"/>
      <c r="H115" s="179" t="str">
        <f>work!L115</f>
        <v>20170907</v>
      </c>
      <c r="I115" s="121">
        <f t="shared" si="2"/>
        <v>0</v>
      </c>
      <c r="J115" s="121">
        <f t="shared" si="3"/>
        <v>1069635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1401747</v>
      </c>
      <c r="F116" s="178">
        <f>work!I116+work!J116</f>
        <v>0</v>
      </c>
      <c r="G116" s="122"/>
      <c r="H116" s="179" t="str">
        <f>work!L116</f>
        <v>20170807</v>
      </c>
      <c r="I116" s="121">
        <f t="shared" si="2"/>
        <v>1401747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491009</v>
      </c>
      <c r="F117" s="178">
        <f>work!I117+work!J117</f>
        <v>195580</v>
      </c>
      <c r="G117" s="122"/>
      <c r="H117" s="179" t="str">
        <f>work!L117</f>
        <v>20170807</v>
      </c>
      <c r="I117" s="121">
        <f t="shared" si="2"/>
        <v>491009</v>
      </c>
      <c r="J117" s="121">
        <f t="shared" si="3"/>
        <v>195580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102724</v>
      </c>
      <c r="F118" s="178">
        <f>work!I118+work!J118</f>
        <v>319600</v>
      </c>
      <c r="G118" s="122"/>
      <c r="H118" s="179" t="str">
        <f>work!L118</f>
        <v>20170807</v>
      </c>
      <c r="I118" s="121">
        <f t="shared" si="2"/>
        <v>102724</v>
      </c>
      <c r="J118" s="121">
        <f t="shared" si="3"/>
        <v>319600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326357</v>
      </c>
      <c r="F119" s="178">
        <f>work!I119+work!J119</f>
        <v>1500</v>
      </c>
      <c r="G119" s="122"/>
      <c r="H119" s="179" t="str">
        <f>work!L119</f>
        <v>20170807</v>
      </c>
      <c r="I119" s="121">
        <f t="shared" si="2"/>
        <v>326357</v>
      </c>
      <c r="J119" s="121">
        <f t="shared" si="3"/>
        <v>1500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544274</v>
      </c>
      <c r="F120" s="178">
        <f>work!I120+work!J120</f>
        <v>87899</v>
      </c>
      <c r="G120" s="122"/>
      <c r="H120" s="179" t="str">
        <f>work!L120</f>
        <v>20170807</v>
      </c>
      <c r="I120" s="121">
        <f t="shared" si="2"/>
        <v>544274</v>
      </c>
      <c r="J120" s="121">
        <f t="shared" si="3"/>
        <v>87899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1048824</v>
      </c>
      <c r="F121" s="178">
        <f>work!I121+work!J121</f>
        <v>1205125</v>
      </c>
      <c r="G121" s="122"/>
      <c r="H121" s="179" t="str">
        <f>work!L121</f>
        <v>20170807</v>
      </c>
      <c r="I121" s="121">
        <f t="shared" si="2"/>
        <v>1048824</v>
      </c>
      <c r="J121" s="121">
        <f t="shared" si="3"/>
        <v>1205125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658388</v>
      </c>
      <c r="F122" s="178">
        <f>work!I122+work!J122</f>
        <v>348807</v>
      </c>
      <c r="G122" s="122"/>
      <c r="H122" s="179" t="str">
        <f>work!L122</f>
        <v>20170807</v>
      </c>
      <c r="I122" s="121">
        <f t="shared" si="2"/>
        <v>658388</v>
      </c>
      <c r="J122" s="121">
        <f t="shared" si="3"/>
        <v>348807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1629597</v>
      </c>
      <c r="F123" s="178">
        <f>work!I123+work!J123</f>
        <v>435294</v>
      </c>
      <c r="G123" s="122"/>
      <c r="H123" s="179" t="str">
        <f>work!L123</f>
        <v>20170907</v>
      </c>
      <c r="I123" s="121">
        <f t="shared" si="2"/>
        <v>1629597</v>
      </c>
      <c r="J123" s="121">
        <f t="shared" si="3"/>
        <v>435294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34300</v>
      </c>
      <c r="F124" s="178">
        <f>work!I124+work!J124</f>
        <v>0</v>
      </c>
      <c r="G124" s="122"/>
      <c r="H124" s="179" t="str">
        <f>work!L124</f>
        <v>20170807</v>
      </c>
      <c r="I124" s="121">
        <f t="shared" si="2"/>
        <v>34300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103151</v>
      </c>
      <c r="F125" s="178">
        <f>work!I125+work!J125</f>
        <v>13300</v>
      </c>
      <c r="G125" s="122"/>
      <c r="H125" s="179" t="str">
        <f>work!L125</f>
        <v>20170907</v>
      </c>
      <c r="I125" s="121">
        <f t="shared" si="2"/>
        <v>103151</v>
      </c>
      <c r="J125" s="121">
        <f t="shared" si="3"/>
        <v>13300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17009</v>
      </c>
      <c r="F126" s="178">
        <f>work!I126+work!J126</f>
        <v>12975</v>
      </c>
      <c r="G126" s="122"/>
      <c r="H126" s="179" t="str">
        <f>work!L126</f>
        <v>20170907</v>
      </c>
      <c r="I126" s="121">
        <f t="shared" si="2"/>
        <v>17009</v>
      </c>
      <c r="J126" s="121">
        <f t="shared" si="3"/>
        <v>12975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 t="e">
        <f>work!G127+work!H127</f>
        <v>#VALUE!</v>
      </c>
      <c r="F127" s="178" t="e">
        <f>work!I127+work!J127</f>
        <v>#VALUE!</v>
      </c>
      <c r="G127" s="122"/>
      <c r="H127" s="179" t="str">
        <f>work!L127</f>
        <v>No report</v>
      </c>
      <c r="I127" s="121" t="e">
        <f t="shared" si="2"/>
        <v>#VALUE!</v>
      </c>
      <c r="J127" s="121" t="e">
        <f t="shared" si="3"/>
        <v>#VALUE!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510698</v>
      </c>
      <c r="F129" s="178">
        <f>work!I129+work!J129</f>
        <v>7429566</v>
      </c>
      <c r="G129" s="122"/>
      <c r="H129" s="179" t="str">
        <f>work!L129</f>
        <v>20170807</v>
      </c>
      <c r="I129" s="121">
        <f t="shared" si="2"/>
        <v>510698</v>
      </c>
      <c r="J129" s="121">
        <f t="shared" si="3"/>
        <v>7429566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904512</v>
      </c>
      <c r="F130" s="178">
        <f>work!I130+work!J130</f>
        <v>4200</v>
      </c>
      <c r="G130" s="122"/>
      <c r="H130" s="179" t="str">
        <f>work!L130</f>
        <v>20170907</v>
      </c>
      <c r="I130" s="121">
        <f t="shared" si="2"/>
        <v>904512</v>
      </c>
      <c r="J130" s="121">
        <f t="shared" si="3"/>
        <v>4200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801180</v>
      </c>
      <c r="F131" s="178">
        <f>work!I131+work!J131</f>
        <v>89405</v>
      </c>
      <c r="G131" s="122"/>
      <c r="H131" s="179" t="str">
        <f>work!L131</f>
        <v>20170907</v>
      </c>
      <c r="I131" s="121">
        <f t="shared" si="2"/>
        <v>801180</v>
      </c>
      <c r="J131" s="121">
        <f t="shared" si="3"/>
        <v>89405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78368</v>
      </c>
      <c r="F132" s="178">
        <f>work!I132+work!J132</f>
        <v>6169192</v>
      </c>
      <c r="G132" s="122"/>
      <c r="H132" s="179" t="str">
        <f>work!L132</f>
        <v>20170807</v>
      </c>
      <c r="I132" s="121">
        <f t="shared" si="2"/>
        <v>78368</v>
      </c>
      <c r="J132" s="121">
        <f t="shared" si="3"/>
        <v>6169192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539142</v>
      </c>
      <c r="F133" s="178">
        <f>work!I133+work!J133</f>
        <v>93300</v>
      </c>
      <c r="G133" s="122"/>
      <c r="H133" s="179" t="str">
        <f>work!L133</f>
        <v>20170907</v>
      </c>
      <c r="I133" s="121">
        <f t="shared" si="2"/>
        <v>539142</v>
      </c>
      <c r="J133" s="121">
        <f t="shared" si="3"/>
        <v>93300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295361</v>
      </c>
      <c r="F134" s="178">
        <f>work!I134+work!J134</f>
        <v>1400</v>
      </c>
      <c r="G134" s="122"/>
      <c r="H134" s="179" t="str">
        <f>work!L134</f>
        <v>20170807</v>
      </c>
      <c r="I134" s="121">
        <f t="shared" si="2"/>
        <v>295361</v>
      </c>
      <c r="J134" s="121">
        <f t="shared" si="3"/>
        <v>1400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389889</v>
      </c>
      <c r="F135" s="178">
        <f>work!I135+work!J135</f>
        <v>265000</v>
      </c>
      <c r="G135" s="122"/>
      <c r="H135" s="179" t="str">
        <f>work!L135</f>
        <v>20170807</v>
      </c>
      <c r="I135" s="121">
        <f t="shared" si="2"/>
        <v>389889</v>
      </c>
      <c r="J135" s="121">
        <f t="shared" si="3"/>
        <v>265000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1193841</v>
      </c>
      <c r="F136" s="178">
        <f>work!I136+work!J136</f>
        <v>6265211</v>
      </c>
      <c r="G136" s="122"/>
      <c r="H136" s="179" t="str">
        <f>work!L136</f>
        <v>20170807</v>
      </c>
      <c r="I136" s="121">
        <f t="shared" si="2"/>
        <v>1193841</v>
      </c>
      <c r="J136" s="121">
        <f t="shared" si="3"/>
        <v>6265211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0</v>
      </c>
      <c r="F137" s="178">
        <f>work!I137+work!J137</f>
        <v>35000</v>
      </c>
      <c r="G137" s="122"/>
      <c r="H137" s="179" t="str">
        <f>work!L137</f>
        <v>20170807</v>
      </c>
      <c r="I137" s="121">
        <f t="shared" si="2"/>
        <v>0</v>
      </c>
      <c r="J137" s="121">
        <f t="shared" si="3"/>
        <v>35000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444806</v>
      </c>
      <c r="F138" s="178">
        <f>work!I138+work!J138</f>
        <v>848600</v>
      </c>
      <c r="G138" s="122"/>
      <c r="H138" s="179" t="str">
        <f>work!L138</f>
        <v>20170807</v>
      </c>
      <c r="I138" s="121">
        <f t="shared" si="2"/>
        <v>444806</v>
      </c>
      <c r="J138" s="121">
        <f t="shared" si="3"/>
        <v>848600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266825</v>
      </c>
      <c r="F139" s="178">
        <f>work!I139+work!J139</f>
        <v>2975</v>
      </c>
      <c r="G139" s="122"/>
      <c r="H139" s="179" t="str">
        <f>work!L139</f>
        <v>20170807</v>
      </c>
      <c r="I139" s="121">
        <f t="shared" si="2"/>
        <v>266825</v>
      </c>
      <c r="J139" s="121">
        <f t="shared" si="3"/>
        <v>2975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644551</v>
      </c>
      <c r="F140" s="178">
        <f>work!I140+work!J140</f>
        <v>318675</v>
      </c>
      <c r="G140" s="122"/>
      <c r="H140" s="179" t="str">
        <f>work!L140</f>
        <v>20170807</v>
      </c>
      <c r="I140" s="121">
        <f t="shared" si="2"/>
        <v>644551</v>
      </c>
      <c r="J140" s="121">
        <f t="shared" si="3"/>
        <v>318675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710988</v>
      </c>
      <c r="F141" s="178">
        <f>work!I141+work!J141</f>
        <v>228682</v>
      </c>
      <c r="G141" s="122"/>
      <c r="H141" s="179" t="str">
        <f>work!L141</f>
        <v>20170807</v>
      </c>
      <c r="I141" s="121">
        <f t="shared" si="2"/>
        <v>710988</v>
      </c>
      <c r="J141" s="121">
        <f t="shared" si="3"/>
        <v>228682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866329</v>
      </c>
      <c r="F142" s="178">
        <f>work!I142+work!J142</f>
        <v>247629</v>
      </c>
      <c r="G142" s="122"/>
      <c r="H142" s="179" t="str">
        <f>work!L142</f>
        <v>20170807</v>
      </c>
      <c r="I142" s="121">
        <f t="shared" si="2"/>
        <v>866329</v>
      </c>
      <c r="J142" s="121">
        <f t="shared" si="3"/>
        <v>247629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1910026</v>
      </c>
      <c r="F143" s="178">
        <f>work!I143+work!J143</f>
        <v>151369</v>
      </c>
      <c r="G143" s="122"/>
      <c r="H143" s="179" t="str">
        <f>work!L143</f>
        <v>20170807</v>
      </c>
      <c r="I143" s="121">
        <f t="shared" si="2"/>
        <v>1910026</v>
      </c>
      <c r="J143" s="121">
        <f t="shared" si="3"/>
        <v>151369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156996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156996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591102</v>
      </c>
      <c r="F146" s="178">
        <f>work!I146+work!J146</f>
        <v>50609</v>
      </c>
      <c r="G146" s="122"/>
      <c r="H146" s="179" t="str">
        <f>work!L146</f>
        <v>20170807</v>
      </c>
      <c r="I146" s="121">
        <f t="shared" si="2"/>
        <v>591102</v>
      </c>
      <c r="J146" s="121">
        <f t="shared" si="3"/>
        <v>50609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1644981</v>
      </c>
      <c r="F147" s="178">
        <f>work!I147+work!J147</f>
        <v>1736560</v>
      </c>
      <c r="G147" s="122"/>
      <c r="H147" s="179" t="str">
        <f>work!L147</f>
        <v>20170807</v>
      </c>
      <c r="I147" s="121">
        <f t="shared" si="2"/>
        <v>1644981</v>
      </c>
      <c r="J147" s="121">
        <f t="shared" si="3"/>
        <v>1736560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1100</v>
      </c>
      <c r="F148" s="178">
        <f>work!I148+work!J148</f>
        <v>0</v>
      </c>
      <c r="G148" s="122"/>
      <c r="H148" s="179" t="str">
        <f>work!L148</f>
        <v>20170807</v>
      </c>
      <c r="I148" s="121">
        <f t="shared" si="2"/>
        <v>1100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79772</v>
      </c>
      <c r="F149" s="178">
        <f>work!I149+work!J149</f>
        <v>236217</v>
      </c>
      <c r="G149" s="122"/>
      <c r="H149" s="179" t="str">
        <f>work!L149</f>
        <v>20170907</v>
      </c>
      <c r="I149" s="121">
        <f t="shared" si="2"/>
        <v>79772</v>
      </c>
      <c r="J149" s="121">
        <f t="shared" si="3"/>
        <v>236217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158166</v>
      </c>
      <c r="F150" s="178">
        <f>work!I150+work!J150</f>
        <v>4500</v>
      </c>
      <c r="G150" s="122"/>
      <c r="H150" s="179" t="str">
        <f>work!L150</f>
        <v>20170807</v>
      </c>
      <c r="I150" s="121">
        <f t="shared" si="2"/>
        <v>158166</v>
      </c>
      <c r="J150" s="121">
        <f t="shared" si="3"/>
        <v>4500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58741</v>
      </c>
      <c r="F151" s="178">
        <f>work!I151+work!J151</f>
        <v>0</v>
      </c>
      <c r="G151" s="122"/>
      <c r="H151" s="179" t="str">
        <f>work!L151</f>
        <v>20170807</v>
      </c>
      <c r="I151" s="121">
        <f t="shared" si="2"/>
        <v>58741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628099</v>
      </c>
      <c r="F152" s="178">
        <f>work!I152+work!J152</f>
        <v>4459492</v>
      </c>
      <c r="G152" s="122"/>
      <c r="H152" s="179" t="str">
        <f>work!L152</f>
        <v>20170807</v>
      </c>
      <c r="I152" s="121">
        <f t="shared" si="2"/>
        <v>628099</v>
      </c>
      <c r="J152" s="121">
        <f t="shared" si="3"/>
        <v>4459492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130742</v>
      </c>
      <c r="F153" s="178">
        <f>work!I153+work!J153</f>
        <v>19700</v>
      </c>
      <c r="G153" s="122"/>
      <c r="H153" s="179" t="str">
        <f>work!L153</f>
        <v>20170907</v>
      </c>
      <c r="I153" s="121">
        <f t="shared" si="2"/>
        <v>130742</v>
      </c>
      <c r="J153" s="121">
        <f t="shared" si="3"/>
        <v>19700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123950</v>
      </c>
      <c r="F154" s="178">
        <f>work!I154+work!J154</f>
        <v>0</v>
      </c>
      <c r="G154" s="122"/>
      <c r="H154" s="179" t="str">
        <f>work!L154</f>
        <v>20170907</v>
      </c>
      <c r="I154" s="121">
        <f t="shared" si="2"/>
        <v>123950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211285</v>
      </c>
      <c r="F155" s="178">
        <f>work!I155+work!J155</f>
        <v>15479</v>
      </c>
      <c r="G155" s="122"/>
      <c r="H155" s="179" t="str">
        <f>work!L155</f>
        <v>20170807</v>
      </c>
      <c r="I155" s="121">
        <f t="shared" si="2"/>
        <v>211285</v>
      </c>
      <c r="J155" s="121">
        <f t="shared" si="3"/>
        <v>15479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115855</v>
      </c>
      <c r="F156" s="178">
        <f>work!I156+work!J156</f>
        <v>0</v>
      </c>
      <c r="G156" s="122"/>
      <c r="H156" s="179" t="str">
        <f>work!L156</f>
        <v>20170907</v>
      </c>
      <c r="I156" s="121">
        <f t="shared" si="2"/>
        <v>115855</v>
      </c>
      <c r="J156" s="121">
        <f t="shared" si="3"/>
        <v>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106763</v>
      </c>
      <c r="F157" s="178">
        <f>work!I157+work!J157</f>
        <v>121024</v>
      </c>
      <c r="G157" s="122"/>
      <c r="H157" s="179" t="str">
        <f>work!L157</f>
        <v>20170807</v>
      </c>
      <c r="I157" s="121">
        <f t="shared" si="2"/>
        <v>106763</v>
      </c>
      <c r="J157" s="121">
        <f t="shared" si="3"/>
        <v>121024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276771</v>
      </c>
      <c r="F158" s="178">
        <f>work!I158+work!J158</f>
        <v>69075</v>
      </c>
      <c r="G158" s="122"/>
      <c r="H158" s="179" t="str">
        <f>work!L158</f>
        <v>20170907</v>
      </c>
      <c r="I158" s="121">
        <f t="shared" si="2"/>
        <v>276771</v>
      </c>
      <c r="J158" s="121">
        <f t="shared" si="3"/>
        <v>69075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50</v>
      </c>
      <c r="F159" s="178">
        <f>work!I159+work!J159</f>
        <v>11100</v>
      </c>
      <c r="G159" s="122"/>
      <c r="H159" s="179" t="str">
        <f>work!L159</f>
        <v>20170807</v>
      </c>
      <c r="I159" s="121">
        <f t="shared" si="2"/>
        <v>50</v>
      </c>
      <c r="J159" s="121">
        <f t="shared" si="3"/>
        <v>11100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8197383</v>
      </c>
      <c r="F160" s="178">
        <f>work!I160+work!J160</f>
        <v>1130841</v>
      </c>
      <c r="G160" s="122"/>
      <c r="H160" s="179" t="str">
        <f>work!L160</f>
        <v>20170907</v>
      </c>
      <c r="I160" s="121">
        <f aca="true" t="shared" si="4" ref="I160:I223">E160</f>
        <v>8197383</v>
      </c>
      <c r="J160" s="121">
        <f aca="true" t="shared" si="5" ref="J160:J223">F160</f>
        <v>1130841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124964</v>
      </c>
      <c r="F161" s="178">
        <f>work!I161+work!J161</f>
        <v>0</v>
      </c>
      <c r="G161" s="122"/>
      <c r="H161" s="179" t="str">
        <f>work!L161</f>
        <v>20170907</v>
      </c>
      <c r="I161" s="121">
        <f t="shared" si="4"/>
        <v>124964</v>
      </c>
      <c r="J161" s="121">
        <f t="shared" si="5"/>
        <v>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1450</v>
      </c>
      <c r="F163" s="178">
        <f>work!I163+work!J163</f>
        <v>4155</v>
      </c>
      <c r="G163" s="120"/>
      <c r="H163" s="179" t="s">
        <v>9</v>
      </c>
      <c r="I163" s="121">
        <f t="shared" si="4"/>
        <v>1450</v>
      </c>
      <c r="J163" s="121">
        <f t="shared" si="5"/>
        <v>4155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361321</v>
      </c>
      <c r="F164" s="178">
        <f>work!I164+work!J164</f>
        <v>509269</v>
      </c>
      <c r="G164" s="122"/>
      <c r="H164" s="179" t="str">
        <f>work!L164</f>
        <v>20170807</v>
      </c>
      <c r="I164" s="121">
        <f t="shared" si="4"/>
        <v>361321</v>
      </c>
      <c r="J164" s="121">
        <f t="shared" si="5"/>
        <v>509269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1500</v>
      </c>
      <c r="F165" s="178">
        <f>work!I165+work!J165</f>
        <v>0</v>
      </c>
      <c r="G165" s="122"/>
      <c r="H165" s="179" t="s">
        <v>9</v>
      </c>
      <c r="I165" s="121">
        <f t="shared" si="4"/>
        <v>1500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337491</v>
      </c>
      <c r="F166" s="178">
        <f>work!I166+work!J166</f>
        <v>3502</v>
      </c>
      <c r="G166" s="122"/>
      <c r="H166" s="179" t="str">
        <f>work!L166</f>
        <v>20170807</v>
      </c>
      <c r="I166" s="121">
        <f t="shared" si="4"/>
        <v>337491</v>
      </c>
      <c r="J166" s="121">
        <f t="shared" si="5"/>
        <v>3502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473352</v>
      </c>
      <c r="F167" s="178">
        <f>work!I167+work!J167</f>
        <v>49700</v>
      </c>
      <c r="G167" s="122"/>
      <c r="H167" s="179" t="str">
        <f>work!L167</f>
        <v>20170807</v>
      </c>
      <c r="I167" s="121">
        <f t="shared" si="4"/>
        <v>473352</v>
      </c>
      <c r="J167" s="121">
        <f t="shared" si="5"/>
        <v>49700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175595</v>
      </c>
      <c r="F168" s="178">
        <f>work!I168+work!J168</f>
        <v>1286425</v>
      </c>
      <c r="G168" s="122"/>
      <c r="H168" s="179" t="str">
        <f>work!L168</f>
        <v>20170807</v>
      </c>
      <c r="I168" s="121">
        <f t="shared" si="4"/>
        <v>175595</v>
      </c>
      <c r="J168" s="121">
        <f t="shared" si="5"/>
        <v>1286425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566481</v>
      </c>
      <c r="F169" s="178">
        <f>work!I169+work!J169</f>
        <v>90500</v>
      </c>
      <c r="G169" s="122"/>
      <c r="H169" s="179" t="str">
        <f>work!L169</f>
        <v>20170907</v>
      </c>
      <c r="I169" s="121">
        <f t="shared" si="4"/>
        <v>566481</v>
      </c>
      <c r="J169" s="121">
        <f t="shared" si="5"/>
        <v>90500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36903</v>
      </c>
      <c r="F170" s="178">
        <f>work!I170+work!J170</f>
        <v>0</v>
      </c>
      <c r="G170" s="122"/>
      <c r="H170" s="179" t="str">
        <f>work!L170</f>
        <v>20170907</v>
      </c>
      <c r="I170" s="121">
        <f t="shared" si="4"/>
        <v>36903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2874108</v>
      </c>
      <c r="F171" s="178">
        <f>work!I171+work!J171</f>
        <v>33328580</v>
      </c>
      <c r="G171" s="122"/>
      <c r="H171" s="179" t="str">
        <f>work!L171</f>
        <v>20170807</v>
      </c>
      <c r="I171" s="121">
        <f t="shared" si="4"/>
        <v>2874108</v>
      </c>
      <c r="J171" s="121">
        <f t="shared" si="5"/>
        <v>33328580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4261360</v>
      </c>
      <c r="F172" s="178">
        <f>work!I172+work!J172</f>
        <v>7415052</v>
      </c>
      <c r="G172" s="122"/>
      <c r="H172" s="179" t="str">
        <f>work!L172</f>
        <v>20170907</v>
      </c>
      <c r="I172" s="121">
        <f t="shared" si="4"/>
        <v>4261360</v>
      </c>
      <c r="J172" s="121">
        <f t="shared" si="5"/>
        <v>7415052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49752</v>
      </c>
      <c r="F173" s="178">
        <f>work!I173+work!J173</f>
        <v>2500</v>
      </c>
      <c r="G173" s="122"/>
      <c r="H173" s="179" t="str">
        <f>work!L173</f>
        <v>20170907</v>
      </c>
      <c r="I173" s="121">
        <f t="shared" si="4"/>
        <v>49752</v>
      </c>
      <c r="J173" s="121">
        <f t="shared" si="5"/>
        <v>2500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84643</v>
      </c>
      <c r="F174" s="178">
        <f>work!I174+work!J174</f>
        <v>18650</v>
      </c>
      <c r="G174" s="122"/>
      <c r="H174" s="179" t="str">
        <f>work!L174</f>
        <v>20170807</v>
      </c>
      <c r="I174" s="121">
        <f t="shared" si="4"/>
        <v>84643</v>
      </c>
      <c r="J174" s="121">
        <f t="shared" si="5"/>
        <v>18650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375658</v>
      </c>
      <c r="F175" s="178">
        <f>work!I175+work!J175</f>
        <v>79890</v>
      </c>
      <c r="G175" s="122"/>
      <c r="H175" s="179" t="str">
        <f>work!L175</f>
        <v>20170807</v>
      </c>
      <c r="I175" s="121">
        <f t="shared" si="4"/>
        <v>375658</v>
      </c>
      <c r="J175" s="121">
        <f t="shared" si="5"/>
        <v>79890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31585</v>
      </c>
      <c r="F176" s="178">
        <f>work!I176+work!J176</f>
        <v>0</v>
      </c>
      <c r="G176" s="122"/>
      <c r="H176" s="179" t="str">
        <f>work!L176</f>
        <v>20170807</v>
      </c>
      <c r="I176" s="121">
        <f t="shared" si="4"/>
        <v>31585</v>
      </c>
      <c r="J176" s="121">
        <f t="shared" si="5"/>
        <v>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197143</v>
      </c>
      <c r="F177" s="178">
        <f>work!I177+work!J177</f>
        <v>1156706</v>
      </c>
      <c r="G177" s="122"/>
      <c r="H177" s="179" t="str">
        <f>work!L177</f>
        <v>20170807</v>
      </c>
      <c r="I177" s="121">
        <f t="shared" si="4"/>
        <v>197143</v>
      </c>
      <c r="J177" s="121">
        <f t="shared" si="5"/>
        <v>1156706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1895925</v>
      </c>
      <c r="F178" s="178">
        <f>work!I178+work!J178</f>
        <v>416346</v>
      </c>
      <c r="G178" s="122"/>
      <c r="H178" s="179" t="str">
        <f>work!L178</f>
        <v>20170807</v>
      </c>
      <c r="I178" s="121">
        <f t="shared" si="4"/>
        <v>1895925</v>
      </c>
      <c r="J178" s="121">
        <f t="shared" si="5"/>
        <v>416346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872493</v>
      </c>
      <c r="F179" s="178">
        <f>work!I179+work!J179</f>
        <v>172608</v>
      </c>
      <c r="G179" s="122"/>
      <c r="H179" s="179" t="str">
        <f>work!L179</f>
        <v>20170807</v>
      </c>
      <c r="I179" s="121">
        <f t="shared" si="4"/>
        <v>872493</v>
      </c>
      <c r="J179" s="121">
        <f t="shared" si="5"/>
        <v>172608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10500</v>
      </c>
      <c r="F180" s="178">
        <f>work!I180+work!J180</f>
        <v>17770</v>
      </c>
      <c r="G180" s="122"/>
      <c r="H180" s="179" t="str">
        <f>work!L180</f>
        <v>20170707</v>
      </c>
      <c r="I180" s="121">
        <f t="shared" si="4"/>
        <v>10500</v>
      </c>
      <c r="J180" s="121">
        <f t="shared" si="5"/>
        <v>17770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212543</v>
      </c>
      <c r="F181" s="178">
        <f>work!I181+work!J181</f>
        <v>3400</v>
      </c>
      <c r="G181" s="122"/>
      <c r="H181" s="179" t="str">
        <f>work!L181</f>
        <v>20170807</v>
      </c>
      <c r="I181" s="121">
        <f t="shared" si="4"/>
        <v>212543</v>
      </c>
      <c r="J181" s="121">
        <f t="shared" si="5"/>
        <v>3400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16845</v>
      </c>
      <c r="F182" s="178">
        <f>work!I182+work!J182</f>
        <v>0</v>
      </c>
      <c r="G182" s="122"/>
      <c r="H182" s="179" t="str">
        <f>work!L182</f>
        <v>20170807</v>
      </c>
      <c r="I182" s="121">
        <f t="shared" si="4"/>
        <v>16845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117586</v>
      </c>
      <c r="F183" s="178">
        <f>work!I183+work!J183</f>
        <v>0</v>
      </c>
      <c r="G183" s="122"/>
      <c r="H183" s="179" t="str">
        <f>work!L183</f>
        <v>20170907</v>
      </c>
      <c r="I183" s="121">
        <f t="shared" si="4"/>
        <v>117586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59664</v>
      </c>
      <c r="F184" s="178">
        <f>work!I184+work!J184</f>
        <v>4300</v>
      </c>
      <c r="G184" s="122"/>
      <c r="H184" s="179" t="str">
        <f>work!L184</f>
        <v>20170807</v>
      </c>
      <c r="I184" s="121">
        <f t="shared" si="4"/>
        <v>59664</v>
      </c>
      <c r="J184" s="121">
        <f t="shared" si="5"/>
        <v>4300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545257</v>
      </c>
      <c r="F185" s="178">
        <f>work!I185+work!J185</f>
        <v>60574</v>
      </c>
      <c r="G185" s="122"/>
      <c r="H185" s="179" t="str">
        <f>work!L185</f>
        <v>20170807</v>
      </c>
      <c r="I185" s="121">
        <f t="shared" si="4"/>
        <v>545257</v>
      </c>
      <c r="J185" s="121">
        <f t="shared" si="5"/>
        <v>60574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105028</v>
      </c>
      <c r="F186" s="178">
        <f>work!I186+work!J186</f>
        <v>12000</v>
      </c>
      <c r="G186" s="122"/>
      <c r="H186" s="179" t="str">
        <f>work!L186</f>
        <v>20170807</v>
      </c>
      <c r="I186" s="121">
        <f t="shared" si="4"/>
        <v>105028</v>
      </c>
      <c r="J186" s="121">
        <f t="shared" si="5"/>
        <v>12000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122125</v>
      </c>
      <c r="F187" s="178">
        <f>work!I187+work!J187</f>
        <v>17950</v>
      </c>
      <c r="G187" s="122"/>
      <c r="H187" s="179" t="str">
        <f>work!L187</f>
        <v>20170807</v>
      </c>
      <c r="I187" s="121">
        <f t="shared" si="4"/>
        <v>122125</v>
      </c>
      <c r="J187" s="121">
        <f t="shared" si="5"/>
        <v>17950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 t="e">
        <f>work!G188+work!H188</f>
        <v>#VALUE!</v>
      </c>
      <c r="F188" s="178" t="e">
        <f>work!I188+work!J188</f>
        <v>#VALUE!</v>
      </c>
      <c r="G188" s="122"/>
      <c r="H188" s="179" t="str">
        <f>work!L188</f>
        <v>No report</v>
      </c>
      <c r="I188" s="121" t="e">
        <f t="shared" si="4"/>
        <v>#VALUE!</v>
      </c>
      <c r="J188" s="121" t="e">
        <f t="shared" si="5"/>
        <v>#VALUE!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1178485</v>
      </c>
      <c r="F190" s="178">
        <f>work!I190+work!J190</f>
        <v>2603695</v>
      </c>
      <c r="G190" s="122"/>
      <c r="H190" s="179" t="str">
        <f>work!L190</f>
        <v>20170907</v>
      </c>
      <c r="I190" s="121">
        <f t="shared" si="4"/>
        <v>1178485</v>
      </c>
      <c r="J190" s="121">
        <f t="shared" si="5"/>
        <v>2603695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914238</v>
      </c>
      <c r="F191" s="178">
        <f>work!I191+work!J191</f>
        <v>322895</v>
      </c>
      <c r="G191" s="122"/>
      <c r="H191" s="179" t="str">
        <f>work!L191</f>
        <v>20170807</v>
      </c>
      <c r="I191" s="121">
        <f t="shared" si="4"/>
        <v>914238</v>
      </c>
      <c r="J191" s="121">
        <f t="shared" si="5"/>
        <v>322895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10300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10300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58860</v>
      </c>
      <c r="F193" s="178">
        <f>work!I193+work!J193</f>
        <v>3350</v>
      </c>
      <c r="G193" s="122"/>
      <c r="H193" s="179" t="str">
        <f>work!L193</f>
        <v>20170807</v>
      </c>
      <c r="I193" s="121">
        <f t="shared" si="4"/>
        <v>58860</v>
      </c>
      <c r="J193" s="121">
        <f t="shared" si="5"/>
        <v>3350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87951</v>
      </c>
      <c r="F194" s="178">
        <f>work!I194+work!J194</f>
        <v>10000</v>
      </c>
      <c r="G194" s="122"/>
      <c r="H194" s="179" t="str">
        <f>work!L194</f>
        <v>20170807</v>
      </c>
      <c r="I194" s="121">
        <f t="shared" si="4"/>
        <v>87951</v>
      </c>
      <c r="J194" s="121">
        <f t="shared" si="5"/>
        <v>10000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261656</v>
      </c>
      <c r="F195" s="178">
        <f>work!I195+work!J195</f>
        <v>38584</v>
      </c>
      <c r="G195" s="122"/>
      <c r="H195" s="179" t="str">
        <f>work!L195</f>
        <v>20170807</v>
      </c>
      <c r="I195" s="121">
        <f t="shared" si="4"/>
        <v>261656</v>
      </c>
      <c r="J195" s="121">
        <f t="shared" si="5"/>
        <v>38584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 t="e">
        <f>work!G196+work!H196</f>
        <v>#VALUE!</v>
      </c>
      <c r="F196" s="178" t="e">
        <f>work!I196+work!J196</f>
        <v>#VALUE!</v>
      </c>
      <c r="G196" s="122"/>
      <c r="H196" s="179" t="str">
        <f>work!L196</f>
        <v>No report</v>
      </c>
      <c r="I196" s="121" t="e">
        <f t="shared" si="4"/>
        <v>#VALUE!</v>
      </c>
      <c r="J196" s="121" t="e">
        <f t="shared" si="5"/>
        <v>#VALUE!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1026093</v>
      </c>
      <c r="F197" s="178">
        <f>work!I197+work!J197</f>
        <v>1194085</v>
      </c>
      <c r="G197" s="122"/>
      <c r="H197" s="179" t="str">
        <f>work!L197</f>
        <v>20170907</v>
      </c>
      <c r="I197" s="121">
        <f t="shared" si="4"/>
        <v>1026093</v>
      </c>
      <c r="J197" s="121">
        <f t="shared" si="5"/>
        <v>1194085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0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1218180</v>
      </c>
      <c r="F199" s="178">
        <f>work!I199+work!J199</f>
        <v>1462055</v>
      </c>
      <c r="G199" s="122"/>
      <c r="H199" s="179" t="str">
        <f>work!L199</f>
        <v>20170807</v>
      </c>
      <c r="I199" s="121">
        <f t="shared" si="4"/>
        <v>1218180</v>
      </c>
      <c r="J199" s="121">
        <f t="shared" si="5"/>
        <v>1462055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815170</v>
      </c>
      <c r="F201" s="178">
        <f>work!I201+work!J201</f>
        <v>274980</v>
      </c>
      <c r="G201" s="122"/>
      <c r="H201" s="179" t="str">
        <f>work!L201</f>
        <v>20170807</v>
      </c>
      <c r="I201" s="121">
        <f t="shared" si="4"/>
        <v>815170</v>
      </c>
      <c r="J201" s="121">
        <f t="shared" si="5"/>
        <v>274980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205945</v>
      </c>
      <c r="F202" s="178">
        <f>work!I202+work!J202</f>
        <v>592189</v>
      </c>
      <c r="G202" s="122"/>
      <c r="H202" s="179" t="str">
        <f>work!L202</f>
        <v>20170807</v>
      </c>
      <c r="I202" s="121">
        <f t="shared" si="4"/>
        <v>205945</v>
      </c>
      <c r="J202" s="121">
        <f t="shared" si="5"/>
        <v>592189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194724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194724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121442</v>
      </c>
      <c r="F204" s="178">
        <f>work!I204+work!J204</f>
        <v>5000</v>
      </c>
      <c r="G204" s="122"/>
      <c r="H204" s="179" t="str">
        <f>work!L204</f>
        <v>20170907</v>
      </c>
      <c r="I204" s="121">
        <f t="shared" si="4"/>
        <v>121442</v>
      </c>
      <c r="J204" s="121">
        <f t="shared" si="5"/>
        <v>5000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1435571</v>
      </c>
      <c r="F205" s="178">
        <f>work!I205+work!J205</f>
        <v>158129</v>
      </c>
      <c r="G205" s="122"/>
      <c r="H205" s="179" t="str">
        <f>work!L205</f>
        <v>20170907</v>
      </c>
      <c r="I205" s="121">
        <f t="shared" si="4"/>
        <v>1435571</v>
      </c>
      <c r="J205" s="121">
        <f t="shared" si="5"/>
        <v>158129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1753016</v>
      </c>
      <c r="F206" s="178">
        <f>work!I206+work!J206</f>
        <v>4263350</v>
      </c>
      <c r="G206" s="122"/>
      <c r="H206" s="179" t="str">
        <f>work!L206</f>
        <v>20170807</v>
      </c>
      <c r="I206" s="121">
        <f t="shared" si="4"/>
        <v>1753016</v>
      </c>
      <c r="J206" s="121">
        <f t="shared" si="5"/>
        <v>4263350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518013</v>
      </c>
      <c r="F207" s="178">
        <f>work!I207+work!J207</f>
        <v>52327</v>
      </c>
      <c r="G207" s="122"/>
      <c r="H207" s="179" t="str">
        <f>work!L207</f>
        <v>20170807</v>
      </c>
      <c r="I207" s="121">
        <f t="shared" si="4"/>
        <v>518013</v>
      </c>
      <c r="J207" s="121">
        <f t="shared" si="5"/>
        <v>52327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2699021</v>
      </c>
      <c r="F208" s="178">
        <f>work!I208+work!J208</f>
        <v>101000</v>
      </c>
      <c r="G208" s="122"/>
      <c r="H208" s="179" t="str">
        <f>work!L208</f>
        <v>20170907</v>
      </c>
      <c r="I208" s="121">
        <f t="shared" si="4"/>
        <v>2699021</v>
      </c>
      <c r="J208" s="121">
        <f t="shared" si="5"/>
        <v>101000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2759709</v>
      </c>
      <c r="F209" s="178">
        <f>work!I209+work!J209</f>
        <v>125100</v>
      </c>
      <c r="G209" s="122"/>
      <c r="H209" s="179" t="str">
        <f>work!L209</f>
        <v>20170807</v>
      </c>
      <c r="I209" s="121">
        <f t="shared" si="4"/>
        <v>2759709</v>
      </c>
      <c r="J209" s="121">
        <f t="shared" si="5"/>
        <v>125100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3567198</v>
      </c>
      <c r="F210" s="178">
        <f>work!I210+work!J210</f>
        <v>83547</v>
      </c>
      <c r="G210" s="122"/>
      <c r="H210" s="179" t="str">
        <f>work!L210</f>
        <v>20170807</v>
      </c>
      <c r="I210" s="121">
        <f t="shared" si="4"/>
        <v>3567198</v>
      </c>
      <c r="J210" s="121">
        <f t="shared" si="5"/>
        <v>83547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 t="e">
        <f>work!G211+work!H211</f>
        <v>#VALUE!</v>
      </c>
      <c r="F211" s="178" t="e">
        <f>work!I211+work!J211</f>
        <v>#VALUE!</v>
      </c>
      <c r="G211" s="122"/>
      <c r="H211" s="179" t="str">
        <f>work!L211</f>
        <v>No report</v>
      </c>
      <c r="I211" s="121" t="e">
        <f t="shared" si="4"/>
        <v>#VALUE!</v>
      </c>
      <c r="J211" s="121" t="e">
        <f t="shared" si="5"/>
        <v>#VALUE!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15100</v>
      </c>
      <c r="F212" s="178">
        <f>work!I212+work!J212</f>
        <v>0</v>
      </c>
      <c r="G212" s="122"/>
      <c r="H212" s="179" t="str">
        <f>work!L212</f>
        <v>20170907</v>
      </c>
      <c r="I212" s="121">
        <f t="shared" si="4"/>
        <v>15100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53374</v>
      </c>
      <c r="F213" s="178">
        <f>work!I213+work!J213</f>
        <v>0</v>
      </c>
      <c r="G213" s="122"/>
      <c r="H213" s="179" t="str">
        <f>work!L213</f>
        <v>20170807</v>
      </c>
      <c r="I213" s="121">
        <f t="shared" si="4"/>
        <v>53374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245303</v>
      </c>
      <c r="F214" s="178">
        <f>work!I214+work!J214</f>
        <v>39722</v>
      </c>
      <c r="G214" s="122"/>
      <c r="H214" s="179" t="str">
        <f>work!L214</f>
        <v>20170807</v>
      </c>
      <c r="I214" s="121">
        <f t="shared" si="4"/>
        <v>245303</v>
      </c>
      <c r="J214" s="121">
        <f t="shared" si="5"/>
        <v>39722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698626</v>
      </c>
      <c r="F215" s="178">
        <f>work!I215+work!J215</f>
        <v>266700</v>
      </c>
      <c r="G215" s="122"/>
      <c r="H215" s="179" t="str">
        <f>work!L215</f>
        <v>20170907</v>
      </c>
      <c r="I215" s="121">
        <f t="shared" si="4"/>
        <v>698626</v>
      </c>
      <c r="J215" s="121">
        <f t="shared" si="5"/>
        <v>266700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15400</v>
      </c>
      <c r="F216" s="178">
        <f>work!I216+work!J216</f>
        <v>1500</v>
      </c>
      <c r="G216" s="122"/>
      <c r="H216" s="179" t="str">
        <f>work!L216</f>
        <v>20170807</v>
      </c>
      <c r="I216" s="121">
        <f t="shared" si="4"/>
        <v>15400</v>
      </c>
      <c r="J216" s="121">
        <f t="shared" si="5"/>
        <v>1500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499710</v>
      </c>
      <c r="F217" s="178">
        <f>work!I217+work!J217</f>
        <v>247710</v>
      </c>
      <c r="G217" s="122"/>
      <c r="H217" s="179" t="str">
        <f>work!L217</f>
        <v>20170907</v>
      </c>
      <c r="I217" s="121">
        <f t="shared" si="4"/>
        <v>499710</v>
      </c>
      <c r="J217" s="121">
        <f t="shared" si="5"/>
        <v>247710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145377</v>
      </c>
      <c r="F218" s="178">
        <f>work!I218+work!J218</f>
        <v>9500</v>
      </c>
      <c r="G218" s="122"/>
      <c r="H218" s="179" t="str">
        <f>work!L218</f>
        <v>20170907</v>
      </c>
      <c r="I218" s="121">
        <f t="shared" si="4"/>
        <v>145377</v>
      </c>
      <c r="J218" s="121">
        <f t="shared" si="5"/>
        <v>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2648</v>
      </c>
      <c r="F219" s="178">
        <f>work!I219+work!J219</f>
        <v>13350</v>
      </c>
      <c r="G219" s="122"/>
      <c r="H219" s="179" t="str">
        <f>work!L219</f>
        <v>20170807</v>
      </c>
      <c r="I219" s="121">
        <f t="shared" si="4"/>
        <v>2648</v>
      </c>
      <c r="J219" s="121">
        <f t="shared" si="5"/>
        <v>13350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8500</v>
      </c>
      <c r="F220" s="178">
        <f>work!I220+work!J220</f>
        <v>144273</v>
      </c>
      <c r="G220" s="122"/>
      <c r="H220" s="179" t="str">
        <f>work!L220</f>
        <v>20170807</v>
      </c>
      <c r="I220" s="121">
        <f t="shared" si="4"/>
        <v>8500</v>
      </c>
      <c r="J220" s="121">
        <f t="shared" si="5"/>
        <v>144273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25800</v>
      </c>
      <c r="F221" s="178">
        <f>work!I221+work!J221</f>
        <v>7050</v>
      </c>
      <c r="G221" s="122"/>
      <c r="H221" s="179" t="str">
        <f>work!L221</f>
        <v>20170807</v>
      </c>
      <c r="I221" s="121">
        <f t="shared" si="4"/>
        <v>25800</v>
      </c>
      <c r="J221" s="121">
        <f t="shared" si="5"/>
        <v>7050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525706</v>
      </c>
      <c r="F224" s="178">
        <f>work!I224+work!J224</f>
        <v>0</v>
      </c>
      <c r="G224" s="122"/>
      <c r="H224" s="179" t="str">
        <f>work!L224</f>
        <v>20170907</v>
      </c>
      <c r="I224" s="121">
        <f aca="true" t="shared" si="6" ref="I224:I287">E224</f>
        <v>525706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44400</v>
      </c>
      <c r="F225" s="178">
        <f>work!I225+work!J225</f>
        <v>7200</v>
      </c>
      <c r="G225" s="122"/>
      <c r="H225" s="179" t="str">
        <f>work!L225</f>
        <v>20170807</v>
      </c>
      <c r="I225" s="121">
        <f t="shared" si="6"/>
        <v>44400</v>
      </c>
      <c r="J225" s="121">
        <f t="shared" si="7"/>
        <v>7200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24463</v>
      </c>
      <c r="F226" s="178">
        <f>work!I226+work!J226</f>
        <v>139064</v>
      </c>
      <c r="G226" s="122"/>
      <c r="H226" s="179" t="str">
        <f>work!L226</f>
        <v>20170807</v>
      </c>
      <c r="I226" s="121">
        <f t="shared" si="6"/>
        <v>24463</v>
      </c>
      <c r="J226" s="121">
        <f t="shared" si="7"/>
        <v>139064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3700</v>
      </c>
      <c r="F228" s="178">
        <f>work!I228+work!J228</f>
        <v>0</v>
      </c>
      <c r="G228" s="122"/>
      <c r="H228" s="179" t="str">
        <f>work!L228</f>
        <v>20170807</v>
      </c>
      <c r="I228" s="121">
        <f t="shared" si="6"/>
        <v>3700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17300</v>
      </c>
      <c r="F229" s="178">
        <f>work!I229+work!J229</f>
        <v>61579</v>
      </c>
      <c r="G229" s="122"/>
      <c r="H229" s="179" t="str">
        <f>work!L229</f>
        <v>20170807</v>
      </c>
      <c r="I229" s="121">
        <f t="shared" si="6"/>
        <v>17300</v>
      </c>
      <c r="J229" s="121">
        <f t="shared" si="7"/>
        <v>61579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28282</v>
      </c>
      <c r="F230" s="178">
        <f>work!I230+work!J230</f>
        <v>611597</v>
      </c>
      <c r="G230" s="122"/>
      <c r="H230" s="179" t="str">
        <f>work!L230</f>
        <v>20170807</v>
      </c>
      <c r="I230" s="121">
        <f t="shared" si="6"/>
        <v>28282</v>
      </c>
      <c r="J230" s="121">
        <f t="shared" si="7"/>
        <v>611597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553232</v>
      </c>
      <c r="F231" s="178">
        <f>work!I231+work!J231</f>
        <v>531300</v>
      </c>
      <c r="G231" s="122"/>
      <c r="H231" s="179" t="str">
        <f>work!L231</f>
        <v>20170807</v>
      </c>
      <c r="I231" s="121">
        <f t="shared" si="6"/>
        <v>553232</v>
      </c>
      <c r="J231" s="121">
        <f t="shared" si="7"/>
        <v>531300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1019726</v>
      </c>
      <c r="F232" s="178">
        <f>work!I232+work!J232</f>
        <v>1189815</v>
      </c>
      <c r="G232" s="122"/>
      <c r="H232" s="179" t="str">
        <f>work!L232</f>
        <v>20170807</v>
      </c>
      <c r="I232" s="121">
        <f t="shared" si="6"/>
        <v>1019726</v>
      </c>
      <c r="J232" s="121">
        <f t="shared" si="7"/>
        <v>1189815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326335</v>
      </c>
      <c r="F233" s="178">
        <f>work!I233+work!J233</f>
        <v>64144</v>
      </c>
      <c r="G233" s="122"/>
      <c r="H233" s="179" t="str">
        <f>work!L233</f>
        <v>20170807</v>
      </c>
      <c r="I233" s="121">
        <f t="shared" si="6"/>
        <v>326335</v>
      </c>
      <c r="J233" s="121">
        <f t="shared" si="7"/>
        <v>64144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1447158</v>
      </c>
      <c r="F234" s="178">
        <f>work!I234+work!J234</f>
        <v>0</v>
      </c>
      <c r="G234" s="122"/>
      <c r="H234" s="179" t="str">
        <f>work!L234</f>
        <v>20170807</v>
      </c>
      <c r="I234" s="121">
        <f t="shared" si="6"/>
        <v>1447158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1443855</v>
      </c>
      <c r="F235" s="178">
        <f>work!I235+work!J235</f>
        <v>127447</v>
      </c>
      <c r="G235" s="122"/>
      <c r="H235" s="179" t="str">
        <f>work!L235</f>
        <v>20170907</v>
      </c>
      <c r="I235" s="121">
        <f t="shared" si="6"/>
        <v>1443855</v>
      </c>
      <c r="J235" s="121">
        <f t="shared" si="7"/>
        <v>127447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303476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303476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188673</v>
      </c>
      <c r="F237" s="178">
        <f>work!I237+work!J237</f>
        <v>1526194</v>
      </c>
      <c r="G237" s="122"/>
      <c r="H237" s="179" t="str">
        <f>work!L237</f>
        <v>20170807</v>
      </c>
      <c r="I237" s="121">
        <f t="shared" si="6"/>
        <v>188673</v>
      </c>
      <c r="J237" s="121">
        <f t="shared" si="7"/>
        <v>1526194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749935</v>
      </c>
      <c r="F238" s="178">
        <f>work!I238+work!J238</f>
        <v>0</v>
      </c>
      <c r="G238" s="122"/>
      <c r="H238" s="179" t="str">
        <f>work!L238</f>
        <v>20170907</v>
      </c>
      <c r="I238" s="121">
        <f t="shared" si="6"/>
        <v>749935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848363</v>
      </c>
      <c r="F239" s="178">
        <f>work!I239+work!J239</f>
        <v>923795</v>
      </c>
      <c r="G239" s="122"/>
      <c r="H239" s="179" t="str">
        <f>work!L239</f>
        <v>20170907</v>
      </c>
      <c r="I239" s="121">
        <f t="shared" si="6"/>
        <v>848363</v>
      </c>
      <c r="J239" s="121">
        <f t="shared" si="7"/>
        <v>923795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5298981</v>
      </c>
      <c r="F240" s="178">
        <f>work!I240+work!J240</f>
        <v>1511571</v>
      </c>
      <c r="G240" s="122"/>
      <c r="H240" s="179" t="str">
        <f>work!L240</f>
        <v>20170807</v>
      </c>
      <c r="I240" s="121">
        <f t="shared" si="6"/>
        <v>5298981</v>
      </c>
      <c r="J240" s="121">
        <f t="shared" si="7"/>
        <v>1511571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 t="e">
        <f>work!G241+work!H241</f>
        <v>#VALUE!</v>
      </c>
      <c r="F241" s="178" t="e">
        <f>work!I241+work!J241</f>
        <v>#VALUE!</v>
      </c>
      <c r="G241" s="122"/>
      <c r="H241" s="179" t="str">
        <f>work!L241</f>
        <v>No report</v>
      </c>
      <c r="I241" s="121" t="e">
        <f t="shared" si="6"/>
        <v>#VALUE!</v>
      </c>
      <c r="J241" s="121" t="e">
        <f t="shared" si="7"/>
        <v>#VALUE!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4026049</v>
      </c>
      <c r="F242" s="178">
        <f>work!I242+work!J242</f>
        <v>2381349</v>
      </c>
      <c r="G242" s="122"/>
      <c r="H242" s="179" t="str">
        <f>work!L242</f>
        <v>20170807</v>
      </c>
      <c r="I242" s="121">
        <f t="shared" si="6"/>
        <v>4026049</v>
      </c>
      <c r="J242" s="121">
        <f t="shared" si="7"/>
        <v>2381349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302157</v>
      </c>
      <c r="F243" s="178">
        <f>work!I243+work!J243</f>
        <v>0</v>
      </c>
      <c r="G243" s="122"/>
      <c r="H243" s="179" t="str">
        <f>work!L243</f>
        <v>20170707</v>
      </c>
      <c r="I243" s="121">
        <f t="shared" si="6"/>
        <v>302157</v>
      </c>
      <c r="J243" s="121">
        <f t="shared" si="7"/>
        <v>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4597927</v>
      </c>
      <c r="F244" s="178">
        <f>work!I244+work!J244</f>
        <v>10835589</v>
      </c>
      <c r="G244" s="122"/>
      <c r="H244" s="179" t="str">
        <f>work!L244</f>
        <v>20170807</v>
      </c>
      <c r="I244" s="121">
        <f t="shared" si="6"/>
        <v>4597927</v>
      </c>
      <c r="J244" s="121">
        <f t="shared" si="7"/>
        <v>10835589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519478</v>
      </c>
      <c r="F245" s="178">
        <f>work!I245+work!J245</f>
        <v>0</v>
      </c>
      <c r="G245" s="122"/>
      <c r="H245" s="179" t="str">
        <f>work!L245</f>
        <v>20170907</v>
      </c>
      <c r="I245" s="121">
        <f t="shared" si="6"/>
        <v>519478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1069597</v>
      </c>
      <c r="F246" s="178">
        <f>work!I246+work!J246</f>
        <v>530726</v>
      </c>
      <c r="G246" s="122"/>
      <c r="H246" s="179" t="str">
        <f>work!L246</f>
        <v>20170807</v>
      </c>
      <c r="I246" s="121">
        <f t="shared" si="6"/>
        <v>1069597</v>
      </c>
      <c r="J246" s="121">
        <f t="shared" si="7"/>
        <v>530726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508857</v>
      </c>
      <c r="F248" s="178">
        <f>work!I248+work!J248</f>
        <v>261313</v>
      </c>
      <c r="G248" s="122"/>
      <c r="H248" s="179" t="str">
        <f>work!L248</f>
        <v>20170807</v>
      </c>
      <c r="I248" s="121">
        <f t="shared" si="6"/>
        <v>508857</v>
      </c>
      <c r="J248" s="121">
        <f t="shared" si="7"/>
        <v>261313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1229833</v>
      </c>
      <c r="F249" s="178">
        <f>work!I249+work!J249</f>
        <v>814100</v>
      </c>
      <c r="G249" s="122"/>
      <c r="H249" s="179" t="str">
        <f>work!L249</f>
        <v>20170807</v>
      </c>
      <c r="I249" s="121">
        <f t="shared" si="6"/>
        <v>1229833</v>
      </c>
      <c r="J249" s="121">
        <f t="shared" si="7"/>
        <v>814100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971653</v>
      </c>
      <c r="F250" s="178">
        <f>work!I250+work!J250</f>
        <v>161000</v>
      </c>
      <c r="G250" s="122"/>
      <c r="H250" s="179" t="str">
        <f>work!L250</f>
        <v>20170907</v>
      </c>
      <c r="I250" s="121">
        <f t="shared" si="6"/>
        <v>971653</v>
      </c>
      <c r="J250" s="121">
        <f t="shared" si="7"/>
        <v>161000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718574</v>
      </c>
      <c r="F251" s="178">
        <f>work!I251+work!J251</f>
        <v>229590</v>
      </c>
      <c r="G251" s="122"/>
      <c r="H251" s="179" t="str">
        <f>work!L251</f>
        <v>20170807</v>
      </c>
      <c r="I251" s="121">
        <f t="shared" si="6"/>
        <v>718574</v>
      </c>
      <c r="J251" s="121">
        <f t="shared" si="7"/>
        <v>229590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2188418</v>
      </c>
      <c r="F252" s="178">
        <f>work!I252+work!J252</f>
        <v>490303</v>
      </c>
      <c r="G252" s="122"/>
      <c r="H252" s="179" t="str">
        <f>work!L252</f>
        <v>20170807</v>
      </c>
      <c r="I252" s="121">
        <f t="shared" si="6"/>
        <v>2188418</v>
      </c>
      <c r="J252" s="121">
        <f t="shared" si="7"/>
        <v>490303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1284029</v>
      </c>
      <c r="F254" s="178">
        <f>work!I254+work!J254</f>
        <v>1444097</v>
      </c>
      <c r="G254" s="122"/>
      <c r="H254" s="179" t="str">
        <f>work!L254</f>
        <v>20170807</v>
      </c>
      <c r="I254" s="121">
        <f t="shared" si="6"/>
        <v>1284029</v>
      </c>
      <c r="J254" s="121">
        <f t="shared" si="7"/>
        <v>1444097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1134400</v>
      </c>
      <c r="F255" s="178">
        <f>work!I255+work!J255</f>
        <v>3950</v>
      </c>
      <c r="G255" s="122"/>
      <c r="H255" s="179" t="str">
        <f>work!L255</f>
        <v>20170807</v>
      </c>
      <c r="I255" s="121">
        <f t="shared" si="6"/>
        <v>1134400</v>
      </c>
      <c r="J255" s="121">
        <f t="shared" si="7"/>
        <v>3950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517925</v>
      </c>
      <c r="F256" s="178">
        <f>work!I256+work!J256</f>
        <v>89659</v>
      </c>
      <c r="G256" s="122"/>
      <c r="H256" s="179" t="str">
        <f>work!L256</f>
        <v>20170807</v>
      </c>
      <c r="I256" s="121">
        <f t="shared" si="6"/>
        <v>517925</v>
      </c>
      <c r="J256" s="121">
        <f t="shared" si="7"/>
        <v>89659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582314</v>
      </c>
      <c r="F257" s="178">
        <f>work!I257+work!J257</f>
        <v>10242</v>
      </c>
      <c r="G257" s="122"/>
      <c r="H257" s="179" t="str">
        <f>work!L257</f>
        <v>20170807</v>
      </c>
      <c r="I257" s="121">
        <f t="shared" si="6"/>
        <v>582314</v>
      </c>
      <c r="J257" s="121">
        <f t="shared" si="7"/>
        <v>10242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531675</v>
      </c>
      <c r="F258" s="178">
        <f>work!I258+work!J258</f>
        <v>12629979</v>
      </c>
      <c r="G258" s="122"/>
      <c r="H258" s="179" t="str">
        <f>work!L258</f>
        <v>20170907</v>
      </c>
      <c r="I258" s="121">
        <f t="shared" si="6"/>
        <v>531675</v>
      </c>
      <c r="J258" s="121">
        <f t="shared" si="7"/>
        <v>12629979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265038</v>
      </c>
      <c r="F259" s="178">
        <f>work!I259+work!J259</f>
        <v>49185</v>
      </c>
      <c r="G259" s="122"/>
      <c r="H259" s="179" t="str">
        <f>work!L259</f>
        <v>20170807</v>
      </c>
      <c r="I259" s="121">
        <f t="shared" si="6"/>
        <v>265038</v>
      </c>
      <c r="J259" s="121">
        <f t="shared" si="7"/>
        <v>49185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942512</v>
      </c>
      <c r="F260" s="178">
        <f>work!I260+work!J260</f>
        <v>562190</v>
      </c>
      <c r="G260" s="122"/>
      <c r="H260" s="179" t="str">
        <f>work!L260</f>
        <v>20170907</v>
      </c>
      <c r="I260" s="121">
        <f t="shared" si="6"/>
        <v>942512</v>
      </c>
      <c r="J260" s="121">
        <f t="shared" si="7"/>
        <v>562190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0</v>
      </c>
      <c r="F261" s="178">
        <f>work!I261+work!J261</f>
        <v>500</v>
      </c>
      <c r="G261" s="122"/>
      <c r="H261" s="179" t="str">
        <f>work!L261</f>
        <v>20170807</v>
      </c>
      <c r="I261" s="121">
        <f t="shared" si="6"/>
        <v>0</v>
      </c>
      <c r="J261" s="121">
        <f t="shared" si="7"/>
        <v>500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521290</v>
      </c>
      <c r="F262" s="178">
        <f>work!I262+work!J262</f>
        <v>3100</v>
      </c>
      <c r="G262" s="122"/>
      <c r="H262" s="179" t="str">
        <f>work!L262</f>
        <v>20170807</v>
      </c>
      <c r="I262" s="121">
        <f t="shared" si="6"/>
        <v>521290</v>
      </c>
      <c r="J262" s="121">
        <f t="shared" si="7"/>
        <v>3100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1596637</v>
      </c>
      <c r="F263" s="178">
        <f>work!I263+work!J263</f>
        <v>268251</v>
      </c>
      <c r="G263" s="122"/>
      <c r="H263" s="179" t="str">
        <f>work!L263</f>
        <v>20170907</v>
      </c>
      <c r="I263" s="121">
        <f t="shared" si="6"/>
        <v>1596637</v>
      </c>
      <c r="J263" s="121">
        <f t="shared" si="7"/>
        <v>268251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17880</v>
      </c>
      <c r="F264" s="178">
        <f>work!I264+work!J264</f>
        <v>0</v>
      </c>
      <c r="G264" s="122"/>
      <c r="H264" s="179" t="str">
        <f>work!L264</f>
        <v>20170907</v>
      </c>
      <c r="I264" s="121">
        <f t="shared" si="6"/>
        <v>17880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 t="e">
        <f>work!G265+work!H265</f>
        <v>#VALUE!</v>
      </c>
      <c r="F265" s="178" t="e">
        <f>work!I265+work!J265</f>
        <v>#VALUE!</v>
      </c>
      <c r="G265" s="122"/>
      <c r="H265" s="179" t="str">
        <f>work!L265</f>
        <v>No report</v>
      </c>
      <c r="I265" s="121" t="e">
        <f t="shared" si="6"/>
        <v>#VALUE!</v>
      </c>
      <c r="J265" s="121" t="e">
        <f t="shared" si="7"/>
        <v>#VALUE!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180182</v>
      </c>
      <c r="F266" s="178">
        <f>work!I266+work!J266</f>
        <v>40000</v>
      </c>
      <c r="G266" s="122"/>
      <c r="H266" s="179" t="str">
        <f>work!L266</f>
        <v>20170807</v>
      </c>
      <c r="I266" s="121">
        <f t="shared" si="6"/>
        <v>180182</v>
      </c>
      <c r="J266" s="121">
        <f t="shared" si="7"/>
        <v>40000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268036</v>
      </c>
      <c r="F267" s="178">
        <f>work!I267+work!J267</f>
        <v>5000</v>
      </c>
      <c r="G267" s="122"/>
      <c r="H267" s="179" t="str">
        <f>work!L267</f>
        <v>20170907</v>
      </c>
      <c r="I267" s="121">
        <f t="shared" si="6"/>
        <v>268036</v>
      </c>
      <c r="J267" s="121">
        <f t="shared" si="7"/>
        <v>5000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321029</v>
      </c>
      <c r="F268" s="178">
        <f>work!I268+work!J268</f>
        <v>0</v>
      </c>
      <c r="G268" s="122"/>
      <c r="H268" s="179" t="str">
        <f>work!L268</f>
        <v>20170807</v>
      </c>
      <c r="I268" s="121">
        <f t="shared" si="6"/>
        <v>321029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194237</v>
      </c>
      <c r="G269" s="122"/>
      <c r="H269" s="179" t="str">
        <f>work!L269</f>
        <v>20170807</v>
      </c>
      <c r="I269" s="121">
        <f t="shared" si="6"/>
        <v>0</v>
      </c>
      <c r="J269" s="121">
        <f t="shared" si="7"/>
        <v>194237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1834912</v>
      </c>
      <c r="F270" s="178">
        <f>work!I270+work!J270</f>
        <v>583113</v>
      </c>
      <c r="G270" s="122"/>
      <c r="H270" s="179" t="str">
        <f>work!L270</f>
        <v>20170907</v>
      </c>
      <c r="I270" s="121">
        <f t="shared" si="6"/>
        <v>1834912</v>
      </c>
      <c r="J270" s="121">
        <f t="shared" si="7"/>
        <v>583113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61240</v>
      </c>
      <c r="F271" s="178">
        <f>work!I271+work!J271</f>
        <v>0</v>
      </c>
      <c r="G271" s="122"/>
      <c r="H271" s="179" t="str">
        <f>work!L271</f>
        <v>20170807</v>
      </c>
      <c r="I271" s="121">
        <f t="shared" si="6"/>
        <v>61240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449508</v>
      </c>
      <c r="F272" s="178">
        <f>work!I272+work!J272</f>
        <v>206639</v>
      </c>
      <c r="G272" s="122"/>
      <c r="H272" s="179" t="str">
        <f>work!L272</f>
        <v>20170807</v>
      </c>
      <c r="I272" s="121">
        <f t="shared" si="6"/>
        <v>449508</v>
      </c>
      <c r="J272" s="121">
        <f t="shared" si="7"/>
        <v>206639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107119</v>
      </c>
      <c r="F273" s="178">
        <f>work!I273+work!J273</f>
        <v>11700</v>
      </c>
      <c r="G273" s="122"/>
      <c r="H273" s="179" t="str">
        <f>work!L273</f>
        <v>20170907</v>
      </c>
      <c r="I273" s="121">
        <f t="shared" si="6"/>
        <v>107119</v>
      </c>
      <c r="J273" s="121">
        <f t="shared" si="7"/>
        <v>11700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336262</v>
      </c>
      <c r="F274" s="178">
        <f>work!I274+work!J274</f>
        <v>1256251</v>
      </c>
      <c r="G274" s="122"/>
      <c r="H274" s="179" t="str">
        <f>work!L274</f>
        <v>20170807</v>
      </c>
      <c r="I274" s="121">
        <f t="shared" si="6"/>
        <v>336262</v>
      </c>
      <c r="J274" s="121">
        <f t="shared" si="7"/>
        <v>1256251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198358</v>
      </c>
      <c r="F275" s="178">
        <f>work!I275+work!J275</f>
        <v>7742</v>
      </c>
      <c r="G275" s="122"/>
      <c r="H275" s="179" t="str">
        <f>work!L275</f>
        <v>20170807</v>
      </c>
      <c r="I275" s="121">
        <f t="shared" si="6"/>
        <v>198358</v>
      </c>
      <c r="J275" s="121">
        <f t="shared" si="7"/>
        <v>7742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664935</v>
      </c>
      <c r="F276" s="178">
        <f>work!I276+work!J276</f>
        <v>457106</v>
      </c>
      <c r="G276" s="122"/>
      <c r="H276" s="179" t="str">
        <f>work!L276</f>
        <v>20170807</v>
      </c>
      <c r="I276" s="121">
        <f t="shared" si="6"/>
        <v>664935</v>
      </c>
      <c r="J276" s="121">
        <f t="shared" si="7"/>
        <v>457106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2261224</v>
      </c>
      <c r="F277" s="178">
        <f>work!I277+work!J277</f>
        <v>2696830</v>
      </c>
      <c r="G277" s="122"/>
      <c r="H277" s="179" t="str">
        <f>work!L277</f>
        <v>20170807</v>
      </c>
      <c r="I277" s="121">
        <f t="shared" si="6"/>
        <v>2261224</v>
      </c>
      <c r="J277" s="121">
        <f t="shared" si="7"/>
        <v>2696830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6275</v>
      </c>
      <c r="F278" s="178">
        <f>work!I278+work!J278</f>
        <v>0</v>
      </c>
      <c r="G278" s="122"/>
      <c r="H278" s="179" t="str">
        <f>work!L278</f>
        <v>20170807</v>
      </c>
      <c r="I278" s="121">
        <f t="shared" si="6"/>
        <v>6275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554049</v>
      </c>
      <c r="F279" s="178">
        <f>work!I279+work!J279</f>
        <v>23650</v>
      </c>
      <c r="G279" s="122"/>
      <c r="H279" s="179" t="str">
        <f>work!L279</f>
        <v>20170807</v>
      </c>
      <c r="I279" s="121">
        <f t="shared" si="6"/>
        <v>554049</v>
      </c>
      <c r="J279" s="121">
        <f t="shared" si="7"/>
        <v>23650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852498</v>
      </c>
      <c r="F280" s="178">
        <f>work!I280+work!J280</f>
        <v>39554</v>
      </c>
      <c r="G280" s="122"/>
      <c r="H280" s="179" t="str">
        <f>work!L280</f>
        <v>20170807</v>
      </c>
      <c r="I280" s="121">
        <f t="shared" si="6"/>
        <v>852498</v>
      </c>
      <c r="J280" s="121">
        <f t="shared" si="7"/>
        <v>39554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157516072</v>
      </c>
      <c r="F281" s="178">
        <f>work!I281+work!J281</f>
        <v>874636</v>
      </c>
      <c r="G281" s="122"/>
      <c r="H281" s="179" t="str">
        <f>work!L281</f>
        <v>20170807</v>
      </c>
      <c r="I281" s="121">
        <f t="shared" si="6"/>
        <v>157516072</v>
      </c>
      <c r="J281" s="121">
        <f t="shared" si="7"/>
        <v>874636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32059930</v>
      </c>
      <c r="F282" s="178">
        <f>work!I282+work!J282</f>
        <v>15516287</v>
      </c>
      <c r="G282" s="122"/>
      <c r="H282" s="179" t="str">
        <f>work!L282</f>
        <v>20170807</v>
      </c>
      <c r="I282" s="121">
        <f t="shared" si="6"/>
        <v>32059930</v>
      </c>
      <c r="J282" s="121">
        <f t="shared" si="7"/>
        <v>15516287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327382</v>
      </c>
      <c r="F283" s="178">
        <f>work!I283+work!J283</f>
        <v>83900</v>
      </c>
      <c r="G283" s="122"/>
      <c r="H283" s="179" t="str">
        <f>work!L283</f>
        <v>20170907</v>
      </c>
      <c r="I283" s="121">
        <f t="shared" si="6"/>
        <v>327382</v>
      </c>
      <c r="J283" s="121">
        <f t="shared" si="7"/>
        <v>83900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2229456</v>
      </c>
      <c r="F284" s="178">
        <f>work!I284+work!J284</f>
        <v>612916</v>
      </c>
      <c r="G284" s="122"/>
      <c r="H284" s="179" t="str">
        <f>work!L284</f>
        <v>20170907</v>
      </c>
      <c r="I284" s="121">
        <f t="shared" si="6"/>
        <v>2229456</v>
      </c>
      <c r="J284" s="121">
        <f t="shared" si="7"/>
        <v>612916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1555426</v>
      </c>
      <c r="F285" s="178">
        <f>work!I285+work!J285</f>
        <v>4900901</v>
      </c>
      <c r="G285" s="122"/>
      <c r="H285" s="179" t="str">
        <f>work!L285</f>
        <v>20170807</v>
      </c>
      <c r="I285" s="121">
        <f t="shared" si="6"/>
        <v>1555426</v>
      </c>
      <c r="J285" s="121">
        <f t="shared" si="7"/>
        <v>4900901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1786948</v>
      </c>
      <c r="F286" s="178">
        <f>work!I286+work!J286</f>
        <v>235063</v>
      </c>
      <c r="G286" s="122"/>
      <c r="H286" s="179" t="str">
        <f>work!L286</f>
        <v>20170907</v>
      </c>
      <c r="I286" s="121">
        <f t="shared" si="6"/>
        <v>1786948</v>
      </c>
      <c r="J286" s="121">
        <f t="shared" si="7"/>
        <v>235063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630737</v>
      </c>
      <c r="F287" s="178">
        <f>work!I287+work!J287</f>
        <v>3902799</v>
      </c>
      <c r="G287" s="122"/>
      <c r="H287" s="179" t="str">
        <f>work!L287</f>
        <v>20170907</v>
      </c>
      <c r="I287" s="121">
        <f t="shared" si="6"/>
        <v>630737</v>
      </c>
      <c r="J287" s="121">
        <f t="shared" si="7"/>
        <v>3902799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822310</v>
      </c>
      <c r="F288" s="178">
        <f>work!I288+work!J288</f>
        <v>175083</v>
      </c>
      <c r="G288" s="122"/>
      <c r="H288" s="179" t="str">
        <f>work!L288</f>
        <v>20170807</v>
      </c>
      <c r="I288" s="121">
        <f aca="true" t="shared" si="8" ref="I288:I351">E288</f>
        <v>822310</v>
      </c>
      <c r="J288" s="121">
        <f aca="true" t="shared" si="9" ref="J288:J351">F288</f>
        <v>175083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434275</v>
      </c>
      <c r="F289" s="178">
        <f>work!I289+work!J289</f>
        <v>56220</v>
      </c>
      <c r="G289" s="122"/>
      <c r="H289" s="179" t="str">
        <f>work!L289</f>
        <v>20170807</v>
      </c>
      <c r="I289" s="121">
        <f t="shared" si="8"/>
        <v>434275</v>
      </c>
      <c r="J289" s="121">
        <f t="shared" si="9"/>
        <v>56220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212771</v>
      </c>
      <c r="F290" s="178">
        <f>work!I290+work!J290</f>
        <v>114255</v>
      </c>
      <c r="G290" s="122"/>
      <c r="H290" s="179" t="str">
        <f>work!L290</f>
        <v>20170807</v>
      </c>
      <c r="I290" s="121">
        <f t="shared" si="8"/>
        <v>212771</v>
      </c>
      <c r="J290" s="121">
        <f t="shared" si="9"/>
        <v>114255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26066</v>
      </c>
      <c r="F291" s="178">
        <f>work!I291+work!J291</f>
        <v>60325</v>
      </c>
      <c r="G291" s="122"/>
      <c r="H291" s="179" t="str">
        <f>work!L291</f>
        <v>20170807</v>
      </c>
      <c r="I291" s="121">
        <f t="shared" si="8"/>
        <v>26066</v>
      </c>
      <c r="J291" s="121">
        <f t="shared" si="9"/>
        <v>60325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16537</v>
      </c>
      <c r="F292" s="178">
        <f>work!I292+work!J292</f>
        <v>5401</v>
      </c>
      <c r="G292" s="122"/>
      <c r="H292" s="179" t="str">
        <f>work!L292</f>
        <v>20170907</v>
      </c>
      <c r="I292" s="121">
        <f t="shared" si="8"/>
        <v>16537</v>
      </c>
      <c r="J292" s="121">
        <f t="shared" si="9"/>
        <v>5401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56359</v>
      </c>
      <c r="F293" s="178">
        <f>work!I293+work!J293</f>
        <v>204037</v>
      </c>
      <c r="G293" s="122"/>
      <c r="H293" s="179" t="str">
        <f>work!L293</f>
        <v>20170807</v>
      </c>
      <c r="I293" s="121">
        <f t="shared" si="8"/>
        <v>56359</v>
      </c>
      <c r="J293" s="121">
        <f t="shared" si="9"/>
        <v>204037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558053</v>
      </c>
      <c r="F294" s="178">
        <f>work!I294+work!J294</f>
        <v>1780461</v>
      </c>
      <c r="G294" s="122"/>
      <c r="H294" s="179" t="str">
        <f>work!L294</f>
        <v>20170907</v>
      </c>
      <c r="I294" s="121">
        <f t="shared" si="8"/>
        <v>558053</v>
      </c>
      <c r="J294" s="121">
        <f t="shared" si="9"/>
        <v>1780461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238004</v>
      </c>
      <c r="F295" s="178">
        <f>work!I295+work!J295</f>
        <v>20000</v>
      </c>
      <c r="G295" s="122"/>
      <c r="H295" s="179" t="str">
        <f>work!L295</f>
        <v>20170907</v>
      </c>
      <c r="I295" s="121">
        <f t="shared" si="8"/>
        <v>238004</v>
      </c>
      <c r="J295" s="121">
        <f t="shared" si="9"/>
        <v>20000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317089</v>
      </c>
      <c r="F296" s="178">
        <f>work!I296+work!J296</f>
        <v>88625</v>
      </c>
      <c r="G296" s="122"/>
      <c r="H296" s="179" t="str">
        <f>work!L296</f>
        <v>20170807</v>
      </c>
      <c r="I296" s="121">
        <f t="shared" si="8"/>
        <v>317089</v>
      </c>
      <c r="J296" s="121">
        <f t="shared" si="9"/>
        <v>88625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52819</v>
      </c>
      <c r="F297" s="178">
        <f>work!I297+work!J297</f>
        <v>228320</v>
      </c>
      <c r="G297" s="122"/>
      <c r="H297" s="179" t="str">
        <f>work!L297</f>
        <v>20170907</v>
      </c>
      <c r="I297" s="121">
        <f t="shared" si="8"/>
        <v>52819</v>
      </c>
      <c r="J297" s="121">
        <f t="shared" si="9"/>
        <v>228320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387761</v>
      </c>
      <c r="F298" s="178">
        <f>work!I298+work!J298</f>
        <v>28335</v>
      </c>
      <c r="G298" s="122"/>
      <c r="H298" s="179" t="str">
        <f>work!L298</f>
        <v>20170907</v>
      </c>
      <c r="I298" s="121">
        <f t="shared" si="8"/>
        <v>387761</v>
      </c>
      <c r="J298" s="121">
        <f t="shared" si="9"/>
        <v>28335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25102</v>
      </c>
      <c r="F299" s="178">
        <f>work!I299+work!J299</f>
        <v>5435</v>
      </c>
      <c r="G299" s="122"/>
      <c r="H299" s="179" t="str">
        <f>work!L299</f>
        <v>20170807</v>
      </c>
      <c r="I299" s="121">
        <f t="shared" si="8"/>
        <v>25102</v>
      </c>
      <c r="J299" s="121">
        <f t="shared" si="9"/>
        <v>5435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16395</v>
      </c>
      <c r="F300" s="178">
        <f>work!I300+work!J300</f>
        <v>21250</v>
      </c>
      <c r="G300" s="122"/>
      <c r="H300" s="179" t="str">
        <f>work!L300</f>
        <v>20170807</v>
      </c>
      <c r="I300" s="121">
        <f t="shared" si="8"/>
        <v>16395</v>
      </c>
      <c r="J300" s="121">
        <f t="shared" si="9"/>
        <v>21250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15076</v>
      </c>
      <c r="F301" s="178">
        <f>work!I301+work!J301</f>
        <v>17877</v>
      </c>
      <c r="G301" s="122"/>
      <c r="H301" s="179" t="str">
        <f>work!L301</f>
        <v>20170807</v>
      </c>
      <c r="I301" s="121">
        <f t="shared" si="8"/>
        <v>15076</v>
      </c>
      <c r="J301" s="121">
        <f t="shared" si="9"/>
        <v>17877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161218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161218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43295</v>
      </c>
      <c r="F303" s="178">
        <f>work!I303+work!J303</f>
        <v>103001</v>
      </c>
      <c r="G303" s="122"/>
      <c r="H303" s="179" t="str">
        <f>work!L303</f>
        <v>20170907</v>
      </c>
      <c r="I303" s="121">
        <f t="shared" si="8"/>
        <v>43295</v>
      </c>
      <c r="J303" s="121">
        <f t="shared" si="9"/>
        <v>103001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13700</v>
      </c>
      <c r="F304" s="178">
        <f>work!I304+work!J304</f>
        <v>0</v>
      </c>
      <c r="G304" s="122"/>
      <c r="H304" s="179" t="str">
        <f>work!L304</f>
        <v>20170807</v>
      </c>
      <c r="I304" s="121">
        <f t="shared" si="8"/>
        <v>13700</v>
      </c>
      <c r="J304" s="121">
        <f t="shared" si="9"/>
        <v>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423844</v>
      </c>
      <c r="F305" s="178">
        <f>work!I305+work!J305</f>
        <v>97742</v>
      </c>
      <c r="G305" s="122"/>
      <c r="H305" s="179" t="str">
        <f>work!L305</f>
        <v>20170807</v>
      </c>
      <c r="I305" s="121">
        <f t="shared" si="8"/>
        <v>423844</v>
      </c>
      <c r="J305" s="121">
        <f t="shared" si="9"/>
        <v>97742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52464</v>
      </c>
      <c r="F306" s="178">
        <f>work!I306+work!J306</f>
        <v>139669</v>
      </c>
      <c r="G306" s="122"/>
      <c r="H306" s="179" t="str">
        <f>work!L306</f>
        <v>20170807</v>
      </c>
      <c r="I306" s="121">
        <f t="shared" si="8"/>
        <v>52464</v>
      </c>
      <c r="J306" s="121">
        <f t="shared" si="9"/>
        <v>139669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229608</v>
      </c>
      <c r="F307" s="178">
        <f>work!I307+work!J307</f>
        <v>1008083</v>
      </c>
      <c r="G307" s="122"/>
      <c r="H307" s="179" t="str">
        <f>work!L307</f>
        <v>20170907</v>
      </c>
      <c r="I307" s="121">
        <f t="shared" si="8"/>
        <v>229608</v>
      </c>
      <c r="J307" s="121">
        <f t="shared" si="9"/>
        <v>1008083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9900</v>
      </c>
      <c r="F308" s="178">
        <f>work!I308+work!J308</f>
        <v>17151</v>
      </c>
      <c r="G308" s="122"/>
      <c r="H308" s="179" t="str">
        <f>work!L308</f>
        <v>20170807</v>
      </c>
      <c r="I308" s="121">
        <f t="shared" si="8"/>
        <v>9900</v>
      </c>
      <c r="J308" s="121">
        <f t="shared" si="9"/>
        <v>17151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992461</v>
      </c>
      <c r="F309" s="178">
        <f>work!I309+work!J309</f>
        <v>1246989</v>
      </c>
      <c r="G309" s="122"/>
      <c r="H309" s="179" t="str">
        <f>work!L309</f>
        <v>20170807</v>
      </c>
      <c r="I309" s="121">
        <f t="shared" si="8"/>
        <v>992461</v>
      </c>
      <c r="J309" s="121">
        <f t="shared" si="9"/>
        <v>1246989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1050499</v>
      </c>
      <c r="F310" s="178">
        <f>work!I310+work!J310</f>
        <v>928300</v>
      </c>
      <c r="G310" s="122"/>
      <c r="H310" s="179" t="str">
        <f>work!L310</f>
        <v>20170807</v>
      </c>
      <c r="I310" s="121">
        <f t="shared" si="8"/>
        <v>1050499</v>
      </c>
      <c r="J310" s="121">
        <f t="shared" si="9"/>
        <v>928300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363200</v>
      </c>
      <c r="F312" s="178">
        <f>work!I312+work!J312</f>
        <v>20250</v>
      </c>
      <c r="G312" s="122"/>
      <c r="H312" s="179" t="str">
        <f>work!L312</f>
        <v>20170907</v>
      </c>
      <c r="I312" s="121">
        <f t="shared" si="8"/>
        <v>363200</v>
      </c>
      <c r="J312" s="121">
        <f t="shared" si="9"/>
        <v>20250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345747</v>
      </c>
      <c r="F313" s="178">
        <f>work!I313+work!J313</f>
        <v>282737</v>
      </c>
      <c r="G313" s="122"/>
      <c r="H313" s="179" t="str">
        <f>work!L313</f>
        <v>20170807</v>
      </c>
      <c r="I313" s="121">
        <f t="shared" si="8"/>
        <v>345747</v>
      </c>
      <c r="J313" s="121">
        <f t="shared" si="9"/>
        <v>282737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165760</v>
      </c>
      <c r="F314" s="178">
        <f>work!I314+work!J314</f>
        <v>634595</v>
      </c>
      <c r="G314" s="122"/>
      <c r="H314" s="179" t="str">
        <f>work!L314</f>
        <v>20170807</v>
      </c>
      <c r="I314" s="121">
        <f t="shared" si="8"/>
        <v>165760</v>
      </c>
      <c r="J314" s="121">
        <f t="shared" si="9"/>
        <v>634595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1188950</v>
      </c>
      <c r="F315" s="178">
        <f>work!I315+work!J315</f>
        <v>573125</v>
      </c>
      <c r="G315" s="122"/>
      <c r="H315" s="179" t="str">
        <f>work!L315</f>
        <v>20170807</v>
      </c>
      <c r="I315" s="121">
        <f t="shared" si="8"/>
        <v>1188950</v>
      </c>
      <c r="J315" s="121">
        <f t="shared" si="9"/>
        <v>573125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2178472</v>
      </c>
      <c r="F316" s="178">
        <f>work!I316+work!J316</f>
        <v>574026</v>
      </c>
      <c r="G316" s="122"/>
      <c r="H316" s="179" t="str">
        <f>work!L316</f>
        <v>20170907</v>
      </c>
      <c r="I316" s="121">
        <f t="shared" si="8"/>
        <v>2178472</v>
      </c>
      <c r="J316" s="121">
        <f t="shared" si="9"/>
        <v>574026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3386867</v>
      </c>
      <c r="F317" s="178">
        <f>work!I317+work!J317</f>
        <v>4185233</v>
      </c>
      <c r="G317" s="122"/>
      <c r="H317" s="179" t="str">
        <f>work!L317</f>
        <v>20170907</v>
      </c>
      <c r="I317" s="121">
        <f t="shared" si="8"/>
        <v>3386867</v>
      </c>
      <c r="J317" s="121">
        <f t="shared" si="9"/>
        <v>4185233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135074</v>
      </c>
      <c r="F318" s="178">
        <f>work!I318+work!J318</f>
        <v>606850</v>
      </c>
      <c r="G318" s="122"/>
      <c r="H318" s="179" t="str">
        <f>work!L318</f>
        <v>20170907</v>
      </c>
      <c r="I318" s="121">
        <f t="shared" si="8"/>
        <v>135074</v>
      </c>
      <c r="J318" s="121">
        <f t="shared" si="9"/>
        <v>606850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388110</v>
      </c>
      <c r="F319" s="178">
        <f>work!I319+work!J319</f>
        <v>0</v>
      </c>
      <c r="G319" s="122"/>
      <c r="H319" s="179" t="str">
        <f>work!L319</f>
        <v>20170907</v>
      </c>
      <c r="I319" s="121">
        <f t="shared" si="8"/>
        <v>388110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1143443</v>
      </c>
      <c r="F320" s="178">
        <f>work!I320+work!J320</f>
        <v>174126</v>
      </c>
      <c r="G320" s="122"/>
      <c r="H320" s="179" t="str">
        <f>work!L320</f>
        <v>20170807</v>
      </c>
      <c r="I320" s="121">
        <f t="shared" si="8"/>
        <v>1143443</v>
      </c>
      <c r="J320" s="121">
        <f t="shared" si="9"/>
        <v>174126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1090239</v>
      </c>
      <c r="F321" s="178">
        <f>work!I321+work!J321</f>
        <v>2458806</v>
      </c>
      <c r="G321" s="122"/>
      <c r="H321" s="179" t="str">
        <f>work!L321</f>
        <v>20170807</v>
      </c>
      <c r="I321" s="121">
        <f t="shared" si="8"/>
        <v>1090239</v>
      </c>
      <c r="J321" s="121">
        <f t="shared" si="9"/>
        <v>2458806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200782</v>
      </c>
      <c r="F322" s="178">
        <f>work!I322+work!J322</f>
        <v>140470</v>
      </c>
      <c r="G322" s="122"/>
      <c r="H322" s="179" t="str">
        <f>work!L322</f>
        <v>20170807</v>
      </c>
      <c r="I322" s="121">
        <f t="shared" si="8"/>
        <v>200782</v>
      </c>
      <c r="J322" s="121">
        <f t="shared" si="9"/>
        <v>140470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5879379</v>
      </c>
      <c r="F324" s="178">
        <f>work!I324+work!J324</f>
        <v>4305458</v>
      </c>
      <c r="G324" s="122"/>
      <c r="H324" s="179" t="str">
        <f>work!L324</f>
        <v>20170907</v>
      </c>
      <c r="I324" s="121">
        <f t="shared" si="8"/>
        <v>5879379</v>
      </c>
      <c r="J324" s="121">
        <f t="shared" si="9"/>
        <v>4305458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924694</v>
      </c>
      <c r="F325" s="178">
        <f>work!I325+work!J325</f>
        <v>1055162</v>
      </c>
      <c r="G325" s="122"/>
      <c r="H325" s="179" t="str">
        <f>work!L325</f>
        <v>20170807</v>
      </c>
      <c r="I325" s="121">
        <f t="shared" si="8"/>
        <v>924694</v>
      </c>
      <c r="J325" s="121">
        <f t="shared" si="9"/>
        <v>1055162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2044545</v>
      </c>
      <c r="F326" s="178">
        <f>work!I326+work!J326</f>
        <v>2546309</v>
      </c>
      <c r="G326" s="122"/>
      <c r="H326" s="179" t="str">
        <f>work!L326</f>
        <v>20170807</v>
      </c>
      <c r="I326" s="121">
        <f t="shared" si="8"/>
        <v>2044545</v>
      </c>
      <c r="J326" s="121">
        <f t="shared" si="9"/>
        <v>2546309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10864115</v>
      </c>
      <c r="F327" s="178">
        <f>work!I327+work!J327</f>
        <v>2408548</v>
      </c>
      <c r="G327" s="122"/>
      <c r="H327" s="179" t="str">
        <f>work!L327</f>
        <v>20170807</v>
      </c>
      <c r="I327" s="121">
        <f t="shared" si="8"/>
        <v>10864115</v>
      </c>
      <c r="J327" s="121">
        <f t="shared" si="9"/>
        <v>2408548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361268</v>
      </c>
      <c r="F328" s="178">
        <f>work!I328+work!J328</f>
        <v>12488580</v>
      </c>
      <c r="G328" s="122"/>
      <c r="H328" s="179" t="str">
        <f>work!L328</f>
        <v>20170807</v>
      </c>
      <c r="I328" s="121">
        <f t="shared" si="8"/>
        <v>361268</v>
      </c>
      <c r="J328" s="121">
        <f t="shared" si="9"/>
        <v>12488580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350152</v>
      </c>
      <c r="F329" s="178">
        <f>work!I329+work!J329</f>
        <v>1129771</v>
      </c>
      <c r="G329" s="122"/>
      <c r="H329" s="179" t="str">
        <f>work!L329</f>
        <v>20170807</v>
      </c>
      <c r="I329" s="121">
        <f t="shared" si="8"/>
        <v>350152</v>
      </c>
      <c r="J329" s="121">
        <f t="shared" si="9"/>
        <v>1129771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3435905</v>
      </c>
      <c r="F331" s="178">
        <f>work!I331+work!J331</f>
        <v>2792904</v>
      </c>
      <c r="G331" s="122"/>
      <c r="H331" s="179" t="str">
        <f>work!L331</f>
        <v>20170807</v>
      </c>
      <c r="I331" s="121">
        <f t="shared" si="8"/>
        <v>3435905</v>
      </c>
      <c r="J331" s="121">
        <f t="shared" si="9"/>
        <v>2792904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5659367</v>
      </c>
      <c r="F332" s="178">
        <f>work!I332+work!J332</f>
        <v>1838205</v>
      </c>
      <c r="G332" s="122"/>
      <c r="H332" s="179" t="str">
        <f>work!L332</f>
        <v>20170807</v>
      </c>
      <c r="I332" s="121">
        <f t="shared" si="8"/>
        <v>5659367</v>
      </c>
      <c r="J332" s="121">
        <f t="shared" si="9"/>
        <v>1838205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52879</v>
      </c>
      <c r="F333" s="178">
        <f>work!I333+work!J333</f>
        <v>5000</v>
      </c>
      <c r="G333" s="122"/>
      <c r="H333" s="179" t="str">
        <f>work!L333</f>
        <v>20170807</v>
      </c>
      <c r="I333" s="121">
        <f t="shared" si="8"/>
        <v>52879</v>
      </c>
      <c r="J333" s="121">
        <f t="shared" si="9"/>
        <v>5000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88454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88454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64343</v>
      </c>
      <c r="F335" s="178">
        <f>work!I335+work!J335</f>
        <v>8901</v>
      </c>
      <c r="G335" s="122"/>
      <c r="H335" s="179" t="str">
        <f>work!L335</f>
        <v>20170907</v>
      </c>
      <c r="I335" s="121">
        <f t="shared" si="8"/>
        <v>64343</v>
      </c>
      <c r="J335" s="121">
        <f t="shared" si="9"/>
        <v>8901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20170807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894650</v>
      </c>
      <c r="F337" s="178">
        <f>work!I337+work!J337</f>
        <v>216044</v>
      </c>
      <c r="G337" s="122"/>
      <c r="H337" s="179" t="str">
        <f>work!L337</f>
        <v>20170807</v>
      </c>
      <c r="I337" s="121">
        <f t="shared" si="8"/>
        <v>894650</v>
      </c>
      <c r="J337" s="121">
        <f t="shared" si="9"/>
        <v>216044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279573</v>
      </c>
      <c r="F338" s="178">
        <f>work!I338+work!J338</f>
        <v>26000</v>
      </c>
      <c r="G338" s="122"/>
      <c r="H338" s="179" t="str">
        <f>work!L338</f>
        <v>20170907</v>
      </c>
      <c r="I338" s="121">
        <f t="shared" si="8"/>
        <v>279573</v>
      </c>
      <c r="J338" s="121">
        <f t="shared" si="9"/>
        <v>26000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234433</v>
      </c>
      <c r="F339" s="178">
        <f>work!I339+work!J339</f>
        <v>3150</v>
      </c>
      <c r="G339" s="122"/>
      <c r="H339" s="179" t="str">
        <f>work!L339</f>
        <v>20170807</v>
      </c>
      <c r="I339" s="121">
        <f t="shared" si="8"/>
        <v>234433</v>
      </c>
      <c r="J339" s="121">
        <f t="shared" si="9"/>
        <v>3150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5185570</v>
      </c>
      <c r="F340" s="178">
        <f>work!I340+work!J340</f>
        <v>637588</v>
      </c>
      <c r="G340" s="122"/>
      <c r="H340" s="179" t="str">
        <f>work!L340</f>
        <v>20170807</v>
      </c>
      <c r="I340" s="121">
        <f t="shared" si="8"/>
        <v>5185570</v>
      </c>
      <c r="J340" s="121">
        <f t="shared" si="9"/>
        <v>637588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2203325</v>
      </c>
      <c r="F341" s="178">
        <f>work!I341+work!J341</f>
        <v>1945747</v>
      </c>
      <c r="G341" s="122"/>
      <c r="H341" s="179" t="str">
        <f>work!L341</f>
        <v>20170807</v>
      </c>
      <c r="I341" s="121">
        <f t="shared" si="8"/>
        <v>2203325</v>
      </c>
      <c r="J341" s="121">
        <f t="shared" si="9"/>
        <v>1945747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3283810</v>
      </c>
      <c r="F342" s="178">
        <f>work!I342+work!J342</f>
        <v>2039764</v>
      </c>
      <c r="G342" s="122"/>
      <c r="H342" s="179" t="str">
        <f>work!L342</f>
        <v>20170807</v>
      </c>
      <c r="I342" s="121">
        <f t="shared" si="8"/>
        <v>3283810</v>
      </c>
      <c r="J342" s="121">
        <f t="shared" si="9"/>
        <v>2039764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683184</v>
      </c>
      <c r="F343" s="178">
        <f>work!I343+work!J343</f>
        <v>4444404</v>
      </c>
      <c r="G343" s="122"/>
      <c r="H343" s="179" t="str">
        <f>work!L343</f>
        <v>20170907</v>
      </c>
      <c r="I343" s="121">
        <f t="shared" si="8"/>
        <v>683184</v>
      </c>
      <c r="J343" s="121">
        <f t="shared" si="9"/>
        <v>4444404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1483478</v>
      </c>
      <c r="F344" s="178">
        <f>work!I344+work!J344</f>
        <v>3462528</v>
      </c>
      <c r="G344" s="122"/>
      <c r="H344" s="179" t="str">
        <f>work!L344</f>
        <v>20170807</v>
      </c>
      <c r="I344" s="121">
        <f t="shared" si="8"/>
        <v>1483478</v>
      </c>
      <c r="J344" s="121">
        <f t="shared" si="9"/>
        <v>3462528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987343</v>
      </c>
      <c r="F345" s="178">
        <f>work!I345+work!J345</f>
        <v>1079446</v>
      </c>
      <c r="G345" s="122"/>
      <c r="H345" s="179" t="str">
        <f>work!L345</f>
        <v>20170907</v>
      </c>
      <c r="I345" s="121">
        <f t="shared" si="8"/>
        <v>987343</v>
      </c>
      <c r="J345" s="121">
        <f t="shared" si="9"/>
        <v>1079446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1279858</v>
      </c>
      <c r="F346" s="178">
        <f>work!I346+work!J346</f>
        <v>396404</v>
      </c>
      <c r="G346" s="122"/>
      <c r="H346" s="179" t="str">
        <f>work!L346</f>
        <v>20170907</v>
      </c>
      <c r="I346" s="121">
        <f t="shared" si="8"/>
        <v>1279858</v>
      </c>
      <c r="J346" s="121">
        <f t="shared" si="9"/>
        <v>396404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691404</v>
      </c>
      <c r="F347" s="178">
        <f>work!I347+work!J347</f>
        <v>528703</v>
      </c>
      <c r="G347" s="122"/>
      <c r="H347" s="179" t="str">
        <f>work!L347</f>
        <v>20170807</v>
      </c>
      <c r="I347" s="121">
        <f t="shared" si="8"/>
        <v>691404</v>
      </c>
      <c r="J347" s="121">
        <f t="shared" si="9"/>
        <v>528703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2374832</v>
      </c>
      <c r="F348" s="178">
        <f>work!I348+work!J348</f>
        <v>7934004</v>
      </c>
      <c r="G348" s="122"/>
      <c r="H348" s="179" t="str">
        <f>work!L348</f>
        <v>20170807</v>
      </c>
      <c r="I348" s="121">
        <f t="shared" si="8"/>
        <v>2374832</v>
      </c>
      <c r="J348" s="121">
        <f t="shared" si="9"/>
        <v>7934004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50639</v>
      </c>
      <c r="F349" s="178">
        <f>work!I349+work!J349</f>
        <v>2113407</v>
      </c>
      <c r="G349" s="122"/>
      <c r="H349" s="179" t="str">
        <f>work!L349</f>
        <v>20170907</v>
      </c>
      <c r="I349" s="121">
        <f t="shared" si="8"/>
        <v>50639</v>
      </c>
      <c r="J349" s="121">
        <f t="shared" si="9"/>
        <v>2113407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849822</v>
      </c>
      <c r="F350" s="178">
        <f>work!I350+work!J350</f>
        <v>65785</v>
      </c>
      <c r="G350" s="122"/>
      <c r="H350" s="179" t="str">
        <f>work!L350</f>
        <v>20170807</v>
      </c>
      <c r="I350" s="121">
        <f t="shared" si="8"/>
        <v>849822</v>
      </c>
      <c r="J350" s="121">
        <f t="shared" si="9"/>
        <v>65785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179778</v>
      </c>
      <c r="F351" s="178">
        <f>work!I351+work!J351</f>
        <v>41776</v>
      </c>
      <c r="G351" s="122"/>
      <c r="H351" s="179" t="str">
        <f>work!L351</f>
        <v>20170807</v>
      </c>
      <c r="I351" s="121">
        <f t="shared" si="8"/>
        <v>179778</v>
      </c>
      <c r="J351" s="121">
        <f t="shared" si="9"/>
        <v>41776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11023173</v>
      </c>
      <c r="F352" s="178">
        <f>work!I352+work!J352</f>
        <v>5763059</v>
      </c>
      <c r="G352" s="122"/>
      <c r="H352" s="179" t="str">
        <f>work!L352</f>
        <v>20170807</v>
      </c>
      <c r="I352" s="121">
        <f aca="true" t="shared" si="10" ref="I352:I415">E352</f>
        <v>11023173</v>
      </c>
      <c r="J352" s="121">
        <f aca="true" t="shared" si="11" ref="J352:J415">F352</f>
        <v>5763059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12300</v>
      </c>
      <c r="F353" s="178">
        <f>work!I353+work!J353</f>
        <v>36995</v>
      </c>
      <c r="G353" s="122"/>
      <c r="H353" s="179" t="str">
        <f>work!L353</f>
        <v>20170807</v>
      </c>
      <c r="I353" s="121">
        <f t="shared" si="10"/>
        <v>12300</v>
      </c>
      <c r="J353" s="121">
        <f t="shared" si="11"/>
        <v>36995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66621</v>
      </c>
      <c r="F354" s="178">
        <f>work!I354+work!J354</f>
        <v>444300</v>
      </c>
      <c r="G354" s="122"/>
      <c r="H354" s="179" t="str">
        <f>work!L354</f>
        <v>20170807</v>
      </c>
      <c r="I354" s="121">
        <f t="shared" si="10"/>
        <v>66621</v>
      </c>
      <c r="J354" s="121">
        <f t="shared" si="11"/>
        <v>444300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2521596</v>
      </c>
      <c r="F355" s="178">
        <f>work!I355+work!J355</f>
        <v>935497</v>
      </c>
      <c r="G355" s="122"/>
      <c r="H355" s="179" t="str">
        <f>work!L355</f>
        <v>20170807</v>
      </c>
      <c r="I355" s="121">
        <f t="shared" si="10"/>
        <v>2521596</v>
      </c>
      <c r="J355" s="121">
        <f t="shared" si="11"/>
        <v>935497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576504</v>
      </c>
      <c r="F356" s="178">
        <f>work!I356+work!J356</f>
        <v>156900</v>
      </c>
      <c r="G356" s="122"/>
      <c r="H356" s="179" t="str">
        <f>work!L356</f>
        <v>20170907</v>
      </c>
      <c r="I356" s="121">
        <f t="shared" si="10"/>
        <v>576504</v>
      </c>
      <c r="J356" s="121">
        <f t="shared" si="11"/>
        <v>156900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3601458</v>
      </c>
      <c r="F357" s="178">
        <f>work!I357+work!J357</f>
        <v>34300</v>
      </c>
      <c r="G357" s="122"/>
      <c r="H357" s="179" t="str">
        <f>work!L357</f>
        <v>20170807</v>
      </c>
      <c r="I357" s="121">
        <f t="shared" si="10"/>
        <v>3601458</v>
      </c>
      <c r="J357" s="121">
        <f t="shared" si="11"/>
        <v>34300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408048</v>
      </c>
      <c r="F358" s="178">
        <f>work!I358+work!J358</f>
        <v>63970</v>
      </c>
      <c r="G358" s="122"/>
      <c r="H358" s="179" t="str">
        <f>work!L358</f>
        <v>20170807</v>
      </c>
      <c r="I358" s="121">
        <f t="shared" si="10"/>
        <v>408048</v>
      </c>
      <c r="J358" s="121">
        <f t="shared" si="11"/>
        <v>63970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278470</v>
      </c>
      <c r="F359" s="178">
        <f>work!I359+work!J359</f>
        <v>5400</v>
      </c>
      <c r="G359" s="122"/>
      <c r="H359" s="179" t="str">
        <f>work!L359</f>
        <v>20170807</v>
      </c>
      <c r="I359" s="121">
        <f t="shared" si="10"/>
        <v>278470</v>
      </c>
      <c r="J359" s="121">
        <f t="shared" si="11"/>
        <v>5400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247926</v>
      </c>
      <c r="F360" s="178">
        <f>work!I360+work!J360</f>
        <v>165395</v>
      </c>
      <c r="G360" s="122"/>
      <c r="H360" s="179" t="str">
        <f>work!L360</f>
        <v>20170807</v>
      </c>
      <c r="I360" s="121">
        <f t="shared" si="10"/>
        <v>247926</v>
      </c>
      <c r="J360" s="121">
        <f t="shared" si="11"/>
        <v>165395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666254</v>
      </c>
      <c r="F361" s="178">
        <f>work!I361+work!J361</f>
        <v>35088</v>
      </c>
      <c r="G361" s="122"/>
      <c r="H361" s="179" t="str">
        <f>work!L361</f>
        <v>20170807</v>
      </c>
      <c r="I361" s="121">
        <f t="shared" si="10"/>
        <v>666254</v>
      </c>
      <c r="J361" s="121">
        <f t="shared" si="11"/>
        <v>35088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1556037</v>
      </c>
      <c r="F362" s="178">
        <f>work!I362+work!J362</f>
        <v>0</v>
      </c>
      <c r="G362" s="122"/>
      <c r="H362" s="179" t="str">
        <f>work!L362</f>
        <v>20170907</v>
      </c>
      <c r="I362" s="121">
        <f t="shared" si="10"/>
        <v>1556037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231729</v>
      </c>
      <c r="F363" s="178">
        <f>work!I363+work!J363</f>
        <v>480843</v>
      </c>
      <c r="G363" s="122"/>
      <c r="H363" s="179" t="str">
        <f>work!L363</f>
        <v>20170807</v>
      </c>
      <c r="I363" s="121">
        <f t="shared" si="10"/>
        <v>231729</v>
      </c>
      <c r="J363" s="121">
        <f t="shared" si="11"/>
        <v>480843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54476</v>
      </c>
      <c r="F364" s="178">
        <f>work!I364+work!J364</f>
        <v>2600</v>
      </c>
      <c r="G364" s="122"/>
      <c r="H364" s="179" t="str">
        <f>work!L364</f>
        <v>20170907</v>
      </c>
      <c r="I364" s="121">
        <f t="shared" si="10"/>
        <v>54476</v>
      </c>
      <c r="J364" s="121">
        <f t="shared" si="11"/>
        <v>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1539415</v>
      </c>
      <c r="F365" s="178">
        <f>work!I365+work!J365</f>
        <v>2100</v>
      </c>
      <c r="G365" s="122"/>
      <c r="H365" s="179" t="str">
        <f>work!L365</f>
        <v>20170807</v>
      </c>
      <c r="I365" s="121">
        <f t="shared" si="10"/>
        <v>1539415</v>
      </c>
      <c r="J365" s="121">
        <f t="shared" si="11"/>
        <v>2100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38134</v>
      </c>
      <c r="F366" s="178">
        <f>work!I366+work!J366</f>
        <v>7500</v>
      </c>
      <c r="G366" s="122"/>
      <c r="H366" s="179" t="str">
        <f>work!L366</f>
        <v>20170907</v>
      </c>
      <c r="I366" s="121">
        <f t="shared" si="10"/>
        <v>38134</v>
      </c>
      <c r="J366" s="121">
        <f t="shared" si="11"/>
        <v>7500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317253</v>
      </c>
      <c r="F367" s="178">
        <f>work!I367+work!J367</f>
        <v>265487</v>
      </c>
      <c r="G367" s="122"/>
      <c r="H367" s="179" t="str">
        <f>work!L367</f>
        <v>20170807</v>
      </c>
      <c r="I367" s="121">
        <f t="shared" si="10"/>
        <v>317253</v>
      </c>
      <c r="J367" s="121">
        <f t="shared" si="11"/>
        <v>265487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1777385</v>
      </c>
      <c r="F368" s="178">
        <f>work!I368+work!J368</f>
        <v>2464764</v>
      </c>
      <c r="G368" s="122"/>
      <c r="H368" s="179" t="str">
        <f>work!L368</f>
        <v>20170907</v>
      </c>
      <c r="I368" s="121">
        <f t="shared" si="10"/>
        <v>1777385</v>
      </c>
      <c r="J368" s="121">
        <f t="shared" si="11"/>
        <v>2464764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420761</v>
      </c>
      <c r="F369" s="178">
        <f>work!I369+work!J369</f>
        <v>0</v>
      </c>
      <c r="G369" s="122"/>
      <c r="H369" s="179" t="str">
        <f>work!L369</f>
        <v>20170907</v>
      </c>
      <c r="I369" s="121">
        <f t="shared" si="10"/>
        <v>420761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2324970</v>
      </c>
      <c r="F370" s="178">
        <f>work!I370+work!J370</f>
        <v>7015026</v>
      </c>
      <c r="G370" s="122"/>
      <c r="H370" s="179" t="str">
        <f>work!L370</f>
        <v>20170907</v>
      </c>
      <c r="I370" s="121">
        <f t="shared" si="10"/>
        <v>2324970</v>
      </c>
      <c r="J370" s="121">
        <f t="shared" si="11"/>
        <v>7015026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2739247</v>
      </c>
      <c r="F371" s="178">
        <f>work!I371+work!J371</f>
        <v>572800</v>
      </c>
      <c r="G371" s="122"/>
      <c r="H371" s="179" t="str">
        <f>work!L371</f>
        <v>20170907</v>
      </c>
      <c r="I371" s="121">
        <f t="shared" si="10"/>
        <v>2739247</v>
      </c>
      <c r="J371" s="121">
        <f t="shared" si="11"/>
        <v>572800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220442</v>
      </c>
      <c r="F373" s="178">
        <f>work!I373+work!J373</f>
        <v>164240</v>
      </c>
      <c r="G373" s="122"/>
      <c r="H373" s="179" t="str">
        <f>work!L373</f>
        <v>20170807</v>
      </c>
      <c r="I373" s="121">
        <f t="shared" si="10"/>
        <v>220442</v>
      </c>
      <c r="J373" s="121">
        <f t="shared" si="11"/>
        <v>164240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311017</v>
      </c>
      <c r="F374" s="178">
        <f>work!I374+work!J374</f>
        <v>25999</v>
      </c>
      <c r="G374" s="122"/>
      <c r="H374" s="179" t="str">
        <f>work!L374</f>
        <v>20170807</v>
      </c>
      <c r="I374" s="121">
        <f t="shared" si="10"/>
        <v>311017</v>
      </c>
      <c r="J374" s="121">
        <f t="shared" si="11"/>
        <v>25999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537135</v>
      </c>
      <c r="F375" s="178">
        <f>work!I375+work!J375</f>
        <v>11900</v>
      </c>
      <c r="G375" s="122"/>
      <c r="H375" s="179" t="str">
        <f>work!L375</f>
        <v>20170807</v>
      </c>
      <c r="I375" s="121">
        <f t="shared" si="10"/>
        <v>537135</v>
      </c>
      <c r="J375" s="121">
        <f t="shared" si="11"/>
        <v>11900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6000</v>
      </c>
      <c r="F376" s="178">
        <f>work!I376+work!J376</f>
        <v>0</v>
      </c>
      <c r="G376" s="122"/>
      <c r="H376" s="179" t="str">
        <f>work!L376</f>
        <v>20170907</v>
      </c>
      <c r="I376" s="121">
        <f t="shared" si="10"/>
        <v>6000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3027032</v>
      </c>
      <c r="F377" s="178">
        <f>work!I377+work!J377</f>
        <v>468360</v>
      </c>
      <c r="G377" s="122"/>
      <c r="H377" s="179" t="str">
        <f>work!L377</f>
        <v>20170907</v>
      </c>
      <c r="I377" s="121">
        <f t="shared" si="10"/>
        <v>3027032</v>
      </c>
      <c r="J377" s="121">
        <f t="shared" si="11"/>
        <v>468360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1959069</v>
      </c>
      <c r="F378" s="178">
        <f>work!I378+work!J378</f>
        <v>386120</v>
      </c>
      <c r="G378" s="122"/>
      <c r="H378" s="179" t="str">
        <f>work!L378</f>
        <v>20170807</v>
      </c>
      <c r="I378" s="121">
        <f t="shared" si="10"/>
        <v>1959069</v>
      </c>
      <c r="J378" s="121">
        <f t="shared" si="11"/>
        <v>386120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1092651</v>
      </c>
      <c r="F379" s="178">
        <f>work!I379+work!J379</f>
        <v>127359</v>
      </c>
      <c r="G379" s="122"/>
      <c r="H379" s="179" t="str">
        <f>work!L379</f>
        <v>20170807</v>
      </c>
      <c r="I379" s="121">
        <f t="shared" si="10"/>
        <v>1092651</v>
      </c>
      <c r="J379" s="121">
        <f t="shared" si="11"/>
        <v>127359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1443378</v>
      </c>
      <c r="F380" s="178">
        <f>work!I380+work!J380</f>
        <v>782725</v>
      </c>
      <c r="G380" s="122"/>
      <c r="H380" s="179" t="str">
        <f>work!L380</f>
        <v>20170807</v>
      </c>
      <c r="I380" s="121">
        <f t="shared" si="10"/>
        <v>1443378</v>
      </c>
      <c r="J380" s="121">
        <f t="shared" si="11"/>
        <v>782725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392125</v>
      </c>
      <c r="F381" s="178">
        <f>work!I381+work!J381</f>
        <v>12620</v>
      </c>
      <c r="G381" s="122"/>
      <c r="H381" s="179" t="str">
        <f>work!L381</f>
        <v>20170907</v>
      </c>
      <c r="I381" s="121">
        <f t="shared" si="10"/>
        <v>392125</v>
      </c>
      <c r="J381" s="121">
        <f t="shared" si="11"/>
        <v>12620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1629390</v>
      </c>
      <c r="F382" s="178">
        <f>work!I382+work!J382</f>
        <v>120995</v>
      </c>
      <c r="G382" s="122"/>
      <c r="H382" s="179" t="str">
        <f>work!L382</f>
        <v>20170807</v>
      </c>
      <c r="I382" s="121">
        <f t="shared" si="10"/>
        <v>1629390</v>
      </c>
      <c r="J382" s="121">
        <f t="shared" si="11"/>
        <v>120995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7952277</v>
      </c>
      <c r="F383" s="178">
        <f>work!I383+work!J383</f>
        <v>996345</v>
      </c>
      <c r="G383" s="122"/>
      <c r="H383" s="179" t="str">
        <f>work!L383</f>
        <v>20170807</v>
      </c>
      <c r="I383" s="121">
        <f t="shared" si="10"/>
        <v>7952277</v>
      </c>
      <c r="J383" s="121">
        <f t="shared" si="11"/>
        <v>996345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779444</v>
      </c>
      <c r="F384" s="178">
        <f>work!I384+work!J384</f>
        <v>153511</v>
      </c>
      <c r="G384" s="122"/>
      <c r="H384" s="179" t="str">
        <f>work!L384</f>
        <v>20170807</v>
      </c>
      <c r="I384" s="121">
        <f t="shared" si="10"/>
        <v>779444</v>
      </c>
      <c r="J384" s="121">
        <f t="shared" si="11"/>
        <v>153511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934006</v>
      </c>
      <c r="F386" s="178">
        <f>work!I386+work!J386</f>
        <v>302065</v>
      </c>
      <c r="G386" s="122"/>
      <c r="H386" s="179" t="str">
        <f>work!L386</f>
        <v>20170807</v>
      </c>
      <c r="I386" s="121">
        <f t="shared" si="10"/>
        <v>934006</v>
      </c>
      <c r="J386" s="121">
        <f t="shared" si="11"/>
        <v>302065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153095</v>
      </c>
      <c r="F387" s="178">
        <f>work!I387+work!J387</f>
        <v>381810</v>
      </c>
      <c r="G387" s="122"/>
      <c r="H387" s="179" t="str">
        <f>work!L387</f>
        <v>20170807</v>
      </c>
      <c r="I387" s="121">
        <f t="shared" si="10"/>
        <v>153095</v>
      </c>
      <c r="J387" s="121">
        <f t="shared" si="11"/>
        <v>381810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327078</v>
      </c>
      <c r="F388" s="178">
        <f>work!I388+work!J388</f>
        <v>1533703</v>
      </c>
      <c r="G388" s="122"/>
      <c r="H388" s="179" t="str">
        <f>work!L388</f>
        <v>20170807</v>
      </c>
      <c r="I388" s="121">
        <f t="shared" si="10"/>
        <v>327078</v>
      </c>
      <c r="J388" s="121">
        <f t="shared" si="11"/>
        <v>1533703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1965289</v>
      </c>
      <c r="F389" s="178">
        <f>work!I389+work!J389</f>
        <v>357081</v>
      </c>
      <c r="G389" s="122"/>
      <c r="H389" s="179" t="str">
        <f>work!L389</f>
        <v>20170907</v>
      </c>
      <c r="I389" s="121">
        <f t="shared" si="10"/>
        <v>1965289</v>
      </c>
      <c r="J389" s="121">
        <f t="shared" si="11"/>
        <v>357081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111966</v>
      </c>
      <c r="F390" s="178">
        <f>work!I390+work!J390</f>
        <v>3200</v>
      </c>
      <c r="G390" s="122"/>
      <c r="H390" s="179" t="str">
        <f>work!L390</f>
        <v>20170907</v>
      </c>
      <c r="I390" s="121">
        <f t="shared" si="10"/>
        <v>111966</v>
      </c>
      <c r="J390" s="121">
        <f t="shared" si="11"/>
        <v>3200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760971</v>
      </c>
      <c r="F391" s="178">
        <f>work!I391+work!J391</f>
        <v>810688</v>
      </c>
      <c r="G391" s="122"/>
      <c r="H391" s="179" t="str">
        <f>work!L391</f>
        <v>20170907</v>
      </c>
      <c r="I391" s="121">
        <f t="shared" si="10"/>
        <v>760971</v>
      </c>
      <c r="J391" s="121">
        <f t="shared" si="11"/>
        <v>810688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273556</v>
      </c>
      <c r="F392" s="178">
        <f>work!I392+work!J392</f>
        <v>171928</v>
      </c>
      <c r="G392" s="122"/>
      <c r="H392" s="179" t="str">
        <f>work!L392</f>
        <v>20170807</v>
      </c>
      <c r="I392" s="121">
        <f t="shared" si="10"/>
        <v>273556</v>
      </c>
      <c r="J392" s="121">
        <f t="shared" si="11"/>
        <v>171928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1200</v>
      </c>
      <c r="F393" s="178">
        <f>work!I393+work!J393</f>
        <v>0</v>
      </c>
      <c r="G393" s="122"/>
      <c r="H393" s="179" t="str">
        <f>work!L393</f>
        <v>20170807</v>
      </c>
      <c r="I393" s="121">
        <f t="shared" si="10"/>
        <v>1200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3018297</v>
      </c>
      <c r="F394" s="178">
        <f>work!I394+work!J394</f>
        <v>10000</v>
      </c>
      <c r="G394" s="122"/>
      <c r="H394" s="179" t="str">
        <f>work!L394</f>
        <v>20170807</v>
      </c>
      <c r="I394" s="121">
        <f t="shared" si="10"/>
        <v>3018297</v>
      </c>
      <c r="J394" s="121">
        <f t="shared" si="11"/>
        <v>10000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200520</v>
      </c>
      <c r="F395" s="178">
        <f>work!I395+work!J395</f>
        <v>4277650</v>
      </c>
      <c r="G395" s="122"/>
      <c r="H395" s="179" t="str">
        <f>work!L395</f>
        <v>20170907</v>
      </c>
      <c r="I395" s="121">
        <f t="shared" si="10"/>
        <v>200520</v>
      </c>
      <c r="J395" s="121">
        <f t="shared" si="11"/>
        <v>4277650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3737310</v>
      </c>
      <c r="F396" s="178">
        <f>work!I396+work!J396</f>
        <v>105150</v>
      </c>
      <c r="G396" s="122"/>
      <c r="H396" s="179" t="str">
        <f>work!L396</f>
        <v>20170807</v>
      </c>
      <c r="I396" s="121">
        <f t="shared" si="10"/>
        <v>3737310</v>
      </c>
      <c r="J396" s="121">
        <f t="shared" si="11"/>
        <v>105150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312686</v>
      </c>
      <c r="F397" s="178">
        <f>work!I397+work!J397</f>
        <v>430425</v>
      </c>
      <c r="G397" s="122"/>
      <c r="H397" s="179" t="str">
        <f>work!L397</f>
        <v>20170907</v>
      </c>
      <c r="I397" s="121">
        <f t="shared" si="10"/>
        <v>312686</v>
      </c>
      <c r="J397" s="121">
        <f t="shared" si="11"/>
        <v>430425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31110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31110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120438</v>
      </c>
      <c r="F399" s="178">
        <f>work!I399+work!J399</f>
        <v>7100</v>
      </c>
      <c r="G399" s="122"/>
      <c r="H399" s="179" t="str">
        <f>work!L399</f>
        <v>20170907</v>
      </c>
      <c r="I399" s="121">
        <f t="shared" si="10"/>
        <v>120438</v>
      </c>
      <c r="J399" s="121">
        <f t="shared" si="11"/>
        <v>7100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3298075</v>
      </c>
      <c r="F400" s="178">
        <f>work!I400+work!J400</f>
        <v>65590</v>
      </c>
      <c r="G400" s="122"/>
      <c r="H400" s="179" t="str">
        <f>work!L400</f>
        <v>20170807</v>
      </c>
      <c r="I400" s="121">
        <f t="shared" si="10"/>
        <v>3298075</v>
      </c>
      <c r="J400" s="121">
        <f t="shared" si="11"/>
        <v>65590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618215</v>
      </c>
      <c r="F401" s="178">
        <f>work!I401+work!J401</f>
        <v>18300</v>
      </c>
      <c r="G401" s="122"/>
      <c r="H401" s="179" t="str">
        <f>work!L401</f>
        <v>20170807</v>
      </c>
      <c r="I401" s="121">
        <f t="shared" si="10"/>
        <v>618215</v>
      </c>
      <c r="J401" s="121">
        <f t="shared" si="11"/>
        <v>18300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802532</v>
      </c>
      <c r="F402" s="178">
        <f>work!I402+work!J402</f>
        <v>6050</v>
      </c>
      <c r="G402" s="122"/>
      <c r="H402" s="179" t="str">
        <f>work!L402</f>
        <v>20170807</v>
      </c>
      <c r="I402" s="121">
        <f t="shared" si="10"/>
        <v>802532</v>
      </c>
      <c r="J402" s="121">
        <f t="shared" si="11"/>
        <v>6050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536819</v>
      </c>
      <c r="F403" s="178">
        <f>work!I403+work!J403</f>
        <v>151635</v>
      </c>
      <c r="G403" s="122"/>
      <c r="H403" s="179" t="str">
        <f>work!L403</f>
        <v>20170807</v>
      </c>
      <c r="I403" s="121">
        <f t="shared" si="10"/>
        <v>536819</v>
      </c>
      <c r="J403" s="121">
        <f t="shared" si="11"/>
        <v>151635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1644769</v>
      </c>
      <c r="F404" s="178">
        <f>work!I404+work!J404</f>
        <v>1605279</v>
      </c>
      <c r="G404" s="122"/>
      <c r="H404" s="179" t="str">
        <f>work!L404</f>
        <v>20170807</v>
      </c>
      <c r="I404" s="121">
        <f t="shared" si="10"/>
        <v>1644769</v>
      </c>
      <c r="J404" s="121">
        <f t="shared" si="11"/>
        <v>1605279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421040</v>
      </c>
      <c r="F405" s="178">
        <f>work!I405+work!J405</f>
        <v>523336</v>
      </c>
      <c r="G405" s="120"/>
      <c r="H405" s="179" t="str">
        <f>work!L405</f>
        <v>20170907</v>
      </c>
      <c r="I405" s="121">
        <f t="shared" si="10"/>
        <v>421040</v>
      </c>
      <c r="J405" s="121">
        <f t="shared" si="11"/>
        <v>523336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172589</v>
      </c>
      <c r="F406" s="178">
        <f>work!I406+work!J406</f>
        <v>569300</v>
      </c>
      <c r="G406" s="122"/>
      <c r="H406" s="179" t="str">
        <f>work!L406</f>
        <v>20170807</v>
      </c>
      <c r="I406" s="121">
        <f t="shared" si="10"/>
        <v>172589</v>
      </c>
      <c r="J406" s="121">
        <f t="shared" si="11"/>
        <v>569300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417485</v>
      </c>
      <c r="F407" s="178">
        <f>work!I407+work!J407</f>
        <v>0</v>
      </c>
      <c r="G407" s="122"/>
      <c r="H407" s="179" t="str">
        <f>work!L407</f>
        <v>20170807</v>
      </c>
      <c r="I407" s="121">
        <f t="shared" si="10"/>
        <v>417485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225334</v>
      </c>
      <c r="F408" s="178">
        <f>work!I408+work!J408</f>
        <v>168300</v>
      </c>
      <c r="G408" s="122"/>
      <c r="H408" s="179" t="str">
        <f>work!L408</f>
        <v>20170907</v>
      </c>
      <c r="I408" s="121">
        <f t="shared" si="10"/>
        <v>225334</v>
      </c>
      <c r="J408" s="121">
        <f t="shared" si="11"/>
        <v>168300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1704218</v>
      </c>
      <c r="F409" s="178">
        <f>work!I409+work!J409</f>
        <v>172733</v>
      </c>
      <c r="G409" s="122"/>
      <c r="H409" s="179" t="str">
        <f>work!L409</f>
        <v>20170807</v>
      </c>
      <c r="I409" s="121">
        <f t="shared" si="10"/>
        <v>1704218</v>
      </c>
      <c r="J409" s="121">
        <f t="shared" si="11"/>
        <v>172733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2185465</v>
      </c>
      <c r="F410" s="178">
        <f>work!I410+work!J410</f>
        <v>178060</v>
      </c>
      <c r="G410" s="122"/>
      <c r="H410" s="179" t="str">
        <f>work!L410</f>
        <v>20170807</v>
      </c>
      <c r="I410" s="121">
        <f t="shared" si="10"/>
        <v>2185465</v>
      </c>
      <c r="J410" s="121">
        <f t="shared" si="11"/>
        <v>178060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300400</v>
      </c>
      <c r="F411" s="178">
        <f>work!I411+work!J411</f>
        <v>54750</v>
      </c>
      <c r="G411" s="122"/>
      <c r="H411" s="179" t="str">
        <f>work!L411</f>
        <v>20170907</v>
      </c>
      <c r="I411" s="121">
        <f t="shared" si="10"/>
        <v>300400</v>
      </c>
      <c r="J411" s="121">
        <f t="shared" si="11"/>
        <v>54750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438405</v>
      </c>
      <c r="F412" s="178">
        <f>work!I412+work!J412</f>
        <v>426788</v>
      </c>
      <c r="G412" s="122"/>
      <c r="H412" s="179" t="str">
        <f>work!L412</f>
        <v>20170807</v>
      </c>
      <c r="I412" s="121">
        <f t="shared" si="10"/>
        <v>438405</v>
      </c>
      <c r="J412" s="121">
        <f t="shared" si="11"/>
        <v>426788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1406851</v>
      </c>
      <c r="F413" s="178">
        <f>work!I413+work!J413</f>
        <v>729822</v>
      </c>
      <c r="G413" s="122"/>
      <c r="H413" s="179" t="s">
        <v>9</v>
      </c>
      <c r="I413" s="121">
        <f t="shared" si="10"/>
        <v>1406851</v>
      </c>
      <c r="J413" s="121">
        <f t="shared" si="11"/>
        <v>729822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365916</v>
      </c>
      <c r="F414" s="178">
        <f>work!I414+work!J414</f>
        <v>174900</v>
      </c>
      <c r="G414" s="122"/>
      <c r="H414" s="179" t="str">
        <f>work!L414</f>
        <v>20170807</v>
      </c>
      <c r="I414" s="121">
        <f t="shared" si="10"/>
        <v>365916</v>
      </c>
      <c r="J414" s="121">
        <f t="shared" si="11"/>
        <v>174900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1971744</v>
      </c>
      <c r="F416" s="178">
        <f>work!I416+work!J416</f>
        <v>1470408</v>
      </c>
      <c r="G416" s="120"/>
      <c r="H416" s="179" t="str">
        <f>work!L416</f>
        <v>20170907</v>
      </c>
      <c r="I416" s="121">
        <f aca="true" t="shared" si="12" ref="I416:I479">E416</f>
        <v>1971744</v>
      </c>
      <c r="J416" s="121">
        <f aca="true" t="shared" si="13" ref="J416:J479">F416</f>
        <v>1470408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688063</v>
      </c>
      <c r="F417" s="178">
        <f>work!I417+work!J417</f>
        <v>690715</v>
      </c>
      <c r="G417" s="122"/>
      <c r="H417" s="179" t="str">
        <f>work!L417</f>
        <v>20170807</v>
      </c>
      <c r="I417" s="121">
        <f t="shared" si="12"/>
        <v>688063</v>
      </c>
      <c r="J417" s="121">
        <f t="shared" si="13"/>
        <v>690715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884634</v>
      </c>
      <c r="F418" s="178">
        <f>work!I418+work!J418</f>
        <v>0</v>
      </c>
      <c r="G418" s="122"/>
      <c r="H418" s="179" t="str">
        <f>work!L418</f>
        <v>20170807</v>
      </c>
      <c r="I418" s="121">
        <f t="shared" si="12"/>
        <v>884634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586858</v>
      </c>
      <c r="F419" s="178">
        <f>work!I419+work!J419</f>
        <v>358054</v>
      </c>
      <c r="G419" s="122"/>
      <c r="H419" s="179" t="str">
        <f>work!L419</f>
        <v>20170907</v>
      </c>
      <c r="I419" s="121">
        <f t="shared" si="12"/>
        <v>586858</v>
      </c>
      <c r="J419" s="121">
        <f t="shared" si="13"/>
        <v>358054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737367</v>
      </c>
      <c r="F420" s="178">
        <f>work!I420+work!J420</f>
        <v>200006</v>
      </c>
      <c r="G420" s="122"/>
      <c r="H420" s="179" t="str">
        <f>work!L420</f>
        <v>20170807</v>
      </c>
      <c r="I420" s="121">
        <f t="shared" si="12"/>
        <v>737367</v>
      </c>
      <c r="J420" s="121">
        <f t="shared" si="13"/>
        <v>200006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198582</v>
      </c>
      <c r="F421" s="178">
        <f>work!I421+work!J421</f>
        <v>5100</v>
      </c>
      <c r="G421" s="122"/>
      <c r="H421" s="179" t="str">
        <f>work!L421</f>
        <v>20170807</v>
      </c>
      <c r="I421" s="121">
        <f t="shared" si="12"/>
        <v>198582</v>
      </c>
      <c r="J421" s="121">
        <f t="shared" si="13"/>
        <v>5100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1665063</v>
      </c>
      <c r="F422" s="178">
        <f>work!I422+work!J422</f>
        <v>3565380</v>
      </c>
      <c r="G422" s="122"/>
      <c r="H422" s="179" t="str">
        <f>work!L422</f>
        <v>20170807</v>
      </c>
      <c r="I422" s="121">
        <f t="shared" si="12"/>
        <v>1665063</v>
      </c>
      <c r="J422" s="121">
        <f t="shared" si="13"/>
        <v>3565380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175049</v>
      </c>
      <c r="F423" s="178">
        <f>work!I423+work!J423</f>
        <v>13791</v>
      </c>
      <c r="G423" s="122"/>
      <c r="H423" s="179" t="str">
        <f>work!L423</f>
        <v>20170807</v>
      </c>
      <c r="I423" s="121">
        <f t="shared" si="12"/>
        <v>175049</v>
      </c>
      <c r="J423" s="121">
        <f t="shared" si="13"/>
        <v>13791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710372</v>
      </c>
      <c r="F424" s="178">
        <f>work!I424+work!J424</f>
        <v>14825</v>
      </c>
      <c r="G424" s="122"/>
      <c r="H424" s="179" t="str">
        <f>work!L424</f>
        <v>20170807</v>
      </c>
      <c r="I424" s="121">
        <f t="shared" si="12"/>
        <v>710372</v>
      </c>
      <c r="J424" s="121">
        <f t="shared" si="13"/>
        <v>14825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74379</v>
      </c>
      <c r="F425" s="178">
        <f>work!I425+work!J425</f>
        <v>6500</v>
      </c>
      <c r="G425" s="122"/>
      <c r="H425" s="179" t="str">
        <f>work!L425</f>
        <v>20170807</v>
      </c>
      <c r="I425" s="121">
        <f t="shared" si="12"/>
        <v>74379</v>
      </c>
      <c r="J425" s="121">
        <f t="shared" si="13"/>
        <v>6500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1228444</v>
      </c>
      <c r="F426" s="178">
        <f>work!I426+work!J426</f>
        <v>3945355</v>
      </c>
      <c r="G426" s="122"/>
      <c r="H426" s="179" t="str">
        <f>work!L426</f>
        <v>20170807</v>
      </c>
      <c r="I426" s="121">
        <f t="shared" si="12"/>
        <v>1228444</v>
      </c>
      <c r="J426" s="121">
        <f t="shared" si="13"/>
        <v>3945355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1305762</v>
      </c>
      <c r="F427" s="178">
        <f>work!I427+work!J427</f>
        <v>3301801</v>
      </c>
      <c r="G427" s="122"/>
      <c r="H427" s="179" t="str">
        <f>work!L427</f>
        <v>20170807</v>
      </c>
      <c r="I427" s="121">
        <f t="shared" si="12"/>
        <v>1305762</v>
      </c>
      <c r="J427" s="121">
        <f t="shared" si="13"/>
        <v>3301801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421933</v>
      </c>
      <c r="F428" s="178">
        <f>work!I428+work!J428</f>
        <v>100</v>
      </c>
      <c r="G428" s="122"/>
      <c r="H428" s="179" t="str">
        <f>work!L428</f>
        <v>20170907</v>
      </c>
      <c r="I428" s="121">
        <f t="shared" si="12"/>
        <v>421933</v>
      </c>
      <c r="J428" s="121">
        <f t="shared" si="13"/>
        <v>100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1190529</v>
      </c>
      <c r="F429" s="178">
        <f>work!I429+work!J429</f>
        <v>3307369</v>
      </c>
      <c r="G429" s="122"/>
      <c r="H429" s="179" t="str">
        <f>work!L429</f>
        <v>20170807</v>
      </c>
      <c r="I429" s="121">
        <f t="shared" si="12"/>
        <v>1190529</v>
      </c>
      <c r="J429" s="121">
        <f t="shared" si="13"/>
        <v>3307369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1299143</v>
      </c>
      <c r="F430" s="178">
        <f>work!I430+work!J430</f>
        <v>0</v>
      </c>
      <c r="G430" s="122"/>
      <c r="H430" s="179" t="str">
        <f>work!L430</f>
        <v>20170807</v>
      </c>
      <c r="I430" s="121">
        <f t="shared" si="12"/>
        <v>1299143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1033776</v>
      </c>
      <c r="F431" s="178">
        <f>work!I431+work!J431</f>
        <v>344705</v>
      </c>
      <c r="G431" s="122"/>
      <c r="H431" s="179" t="str">
        <f>work!L431</f>
        <v>20170907</v>
      </c>
      <c r="I431" s="121">
        <f t="shared" si="12"/>
        <v>1033776</v>
      </c>
      <c r="J431" s="121">
        <f t="shared" si="13"/>
        <v>344705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1855019</v>
      </c>
      <c r="F432" s="178">
        <f>work!I432+work!J432</f>
        <v>1467819</v>
      </c>
      <c r="G432" s="122"/>
      <c r="H432" s="179" t="str">
        <f>work!L432</f>
        <v>20170807</v>
      </c>
      <c r="I432" s="121">
        <f t="shared" si="12"/>
        <v>1855019</v>
      </c>
      <c r="J432" s="121">
        <f t="shared" si="13"/>
        <v>1467819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147035</v>
      </c>
      <c r="F433" s="178">
        <f>work!I433+work!J433</f>
        <v>103318</v>
      </c>
      <c r="G433" s="122"/>
      <c r="H433" s="179" t="str">
        <f>work!L433</f>
        <v>20170807</v>
      </c>
      <c r="I433" s="121">
        <f t="shared" si="12"/>
        <v>147035</v>
      </c>
      <c r="J433" s="121">
        <f t="shared" si="13"/>
        <v>103318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2337836</v>
      </c>
      <c r="F434" s="178">
        <f>work!I434+work!J434</f>
        <v>941365</v>
      </c>
      <c r="G434" s="122"/>
      <c r="H434" s="179" t="str">
        <f>work!L434</f>
        <v>20170807</v>
      </c>
      <c r="I434" s="121">
        <f t="shared" si="12"/>
        <v>2337836</v>
      </c>
      <c r="J434" s="121">
        <f t="shared" si="13"/>
        <v>941365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571409</v>
      </c>
      <c r="F435" s="178">
        <f>work!I435+work!J435</f>
        <v>18196</v>
      </c>
      <c r="G435" s="122"/>
      <c r="H435" s="179" t="str">
        <f>work!L435</f>
        <v>20170807</v>
      </c>
      <c r="I435" s="121">
        <f t="shared" si="12"/>
        <v>571409</v>
      </c>
      <c r="J435" s="121">
        <f t="shared" si="13"/>
        <v>18196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778487</v>
      </c>
      <c r="F436" s="178">
        <f>work!I436+work!J436</f>
        <v>948408</v>
      </c>
      <c r="G436" s="122"/>
      <c r="H436" s="179" t="str">
        <f>work!L436</f>
        <v>20170907</v>
      </c>
      <c r="I436" s="121">
        <f t="shared" si="12"/>
        <v>778487</v>
      </c>
      <c r="J436" s="121">
        <f t="shared" si="13"/>
        <v>948408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2182399</v>
      </c>
      <c r="F437" s="178">
        <f>work!I437+work!J437</f>
        <v>717242</v>
      </c>
      <c r="G437" s="122"/>
      <c r="H437" s="179" t="str">
        <f>work!L437</f>
        <v>20170907</v>
      </c>
      <c r="I437" s="121">
        <f t="shared" si="12"/>
        <v>2182399</v>
      </c>
      <c r="J437" s="121">
        <f t="shared" si="13"/>
        <v>717242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340800</v>
      </c>
      <c r="F438" s="178">
        <f>work!I438+work!J438</f>
        <v>194500</v>
      </c>
      <c r="G438" s="122"/>
      <c r="H438" s="179" t="str">
        <f>work!L438</f>
        <v>20170807</v>
      </c>
      <c r="I438" s="121">
        <f t="shared" si="12"/>
        <v>340800</v>
      </c>
      <c r="J438" s="121">
        <f t="shared" si="13"/>
        <v>194500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107085</v>
      </c>
      <c r="F439" s="178">
        <f>work!I439+work!J439</f>
        <v>189725</v>
      </c>
      <c r="G439" s="122"/>
      <c r="H439" s="179" t="str">
        <f>work!L439</f>
        <v>20170907</v>
      </c>
      <c r="I439" s="121">
        <f t="shared" si="12"/>
        <v>107085</v>
      </c>
      <c r="J439" s="121">
        <f t="shared" si="13"/>
        <v>189725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2777812</v>
      </c>
      <c r="F440" s="178">
        <f>work!I440+work!J440</f>
        <v>1086375</v>
      </c>
      <c r="G440" s="122"/>
      <c r="H440" s="179" t="str">
        <f>work!L440</f>
        <v>20170907</v>
      </c>
      <c r="I440" s="121">
        <f t="shared" si="12"/>
        <v>2777812</v>
      </c>
      <c r="J440" s="121">
        <f t="shared" si="13"/>
        <v>1086375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840900</v>
      </c>
      <c r="F441" s="178">
        <f>work!I441+work!J441</f>
        <v>1720813</v>
      </c>
      <c r="G441" s="122"/>
      <c r="H441" s="179" t="str">
        <f>work!L441</f>
        <v>20170807</v>
      </c>
      <c r="I441" s="121">
        <f t="shared" si="12"/>
        <v>840900</v>
      </c>
      <c r="J441" s="121">
        <f t="shared" si="13"/>
        <v>1720813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11550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11550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876861</v>
      </c>
      <c r="F443" s="178">
        <f>work!I443+work!J443</f>
        <v>0</v>
      </c>
      <c r="G443" s="122"/>
      <c r="H443" s="179" t="str">
        <f>work!L443</f>
        <v>20170807</v>
      </c>
      <c r="I443" s="121">
        <f t="shared" si="12"/>
        <v>876861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184945</v>
      </c>
      <c r="F444" s="178">
        <f>work!I444+work!J444</f>
        <v>446270</v>
      </c>
      <c r="G444" s="122"/>
      <c r="H444" s="179" t="str">
        <f>work!L444</f>
        <v>20170907</v>
      </c>
      <c r="I444" s="121">
        <f t="shared" si="12"/>
        <v>184945</v>
      </c>
      <c r="J444" s="121">
        <f t="shared" si="13"/>
        <v>446270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190433</v>
      </c>
      <c r="F445" s="178">
        <f>work!I445+work!J445</f>
        <v>10750</v>
      </c>
      <c r="G445" s="122"/>
      <c r="H445" s="179" t="str">
        <f>work!L445</f>
        <v>20170807</v>
      </c>
      <c r="I445" s="121">
        <f t="shared" si="12"/>
        <v>190433</v>
      </c>
      <c r="J445" s="121">
        <f t="shared" si="13"/>
        <v>10750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90280</v>
      </c>
      <c r="F446" s="178">
        <f>work!I446+work!J446</f>
        <v>0</v>
      </c>
      <c r="G446" s="122"/>
      <c r="H446" s="179" t="str">
        <f>work!L446</f>
        <v>20170807</v>
      </c>
      <c r="I446" s="121">
        <f t="shared" si="12"/>
        <v>90280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1245275</v>
      </c>
      <c r="F447" s="178">
        <f>work!I447+work!J447</f>
        <v>17875</v>
      </c>
      <c r="G447" s="122"/>
      <c r="H447" s="179" t="str">
        <f>work!L447</f>
        <v>20170807</v>
      </c>
      <c r="I447" s="121">
        <f t="shared" si="12"/>
        <v>1245275</v>
      </c>
      <c r="J447" s="121">
        <f t="shared" si="13"/>
        <v>17875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429822</v>
      </c>
      <c r="F448" s="178">
        <f>work!I448+work!J448</f>
        <v>11425</v>
      </c>
      <c r="G448" s="122"/>
      <c r="H448" s="179" t="str">
        <f>work!L448</f>
        <v>20170807</v>
      </c>
      <c r="I448" s="121">
        <f t="shared" si="12"/>
        <v>429822</v>
      </c>
      <c r="J448" s="121">
        <f t="shared" si="13"/>
        <v>11425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2790487</v>
      </c>
      <c r="F449" s="178">
        <f>work!I449+work!J449</f>
        <v>511850</v>
      </c>
      <c r="G449" s="122"/>
      <c r="H449" s="179" t="str">
        <f>work!L449</f>
        <v>20170907</v>
      </c>
      <c r="I449" s="121">
        <f t="shared" si="12"/>
        <v>2790487</v>
      </c>
      <c r="J449" s="121">
        <f t="shared" si="13"/>
        <v>511850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2391862</v>
      </c>
      <c r="F450" s="178">
        <f>work!I450+work!J450</f>
        <v>3034083</v>
      </c>
      <c r="G450" s="122"/>
      <c r="H450" s="179" t="str">
        <f>work!L450</f>
        <v>20170807</v>
      </c>
      <c r="I450" s="121">
        <f t="shared" si="12"/>
        <v>2391862</v>
      </c>
      <c r="J450" s="121">
        <f t="shared" si="13"/>
        <v>3034083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10098547</v>
      </c>
      <c r="F451" s="178">
        <f>work!I451+work!J451</f>
        <v>2731038</v>
      </c>
      <c r="G451" s="122"/>
      <c r="H451" s="179" t="str">
        <f>work!L451</f>
        <v>20170907</v>
      </c>
      <c r="I451" s="121">
        <f t="shared" si="12"/>
        <v>10098547</v>
      </c>
      <c r="J451" s="121">
        <f t="shared" si="13"/>
        <v>2731038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116951</v>
      </c>
      <c r="F452" s="178">
        <f>work!I452+work!J452</f>
        <v>0</v>
      </c>
      <c r="G452" s="122"/>
      <c r="H452" s="179" t="str">
        <f>work!L452</f>
        <v>20170807</v>
      </c>
      <c r="I452" s="121">
        <f t="shared" si="12"/>
        <v>116951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1384120</v>
      </c>
      <c r="F453" s="178">
        <f>work!I453+work!J453</f>
        <v>50000</v>
      </c>
      <c r="G453" s="122"/>
      <c r="H453" s="179" t="str">
        <f>work!L453</f>
        <v>20170807</v>
      </c>
      <c r="I453" s="121">
        <f t="shared" si="12"/>
        <v>1384120</v>
      </c>
      <c r="J453" s="121">
        <f t="shared" si="13"/>
        <v>50000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140072</v>
      </c>
      <c r="F454" s="178">
        <f>work!I454+work!J454</f>
        <v>700</v>
      </c>
      <c r="G454" s="122"/>
      <c r="H454" s="179" t="str">
        <f>work!L454</f>
        <v>20170807</v>
      </c>
      <c r="I454" s="121">
        <f t="shared" si="12"/>
        <v>140072</v>
      </c>
      <c r="J454" s="121">
        <f t="shared" si="13"/>
        <v>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6110163</v>
      </c>
      <c r="F455" s="178">
        <f>work!I455+work!J455</f>
        <v>312750</v>
      </c>
      <c r="G455" s="122"/>
      <c r="H455" s="179" t="str">
        <f>work!L455</f>
        <v>20170807</v>
      </c>
      <c r="I455" s="121">
        <f t="shared" si="12"/>
        <v>6110163</v>
      </c>
      <c r="J455" s="121">
        <f t="shared" si="13"/>
        <v>312750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2903226</v>
      </c>
      <c r="F456" s="178">
        <f>work!I456+work!J456</f>
        <v>333927</v>
      </c>
      <c r="G456" s="122"/>
      <c r="H456" s="179" t="str">
        <f>work!L456</f>
        <v>20170907</v>
      </c>
      <c r="I456" s="121">
        <f t="shared" si="12"/>
        <v>2903226</v>
      </c>
      <c r="J456" s="121">
        <f t="shared" si="13"/>
        <v>333927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96760</v>
      </c>
      <c r="G457" s="122"/>
      <c r="H457" s="179" t="str">
        <f>work!L457</f>
        <v>20170807</v>
      </c>
      <c r="I457" s="121">
        <f t="shared" si="12"/>
        <v>0</v>
      </c>
      <c r="J457" s="121">
        <f t="shared" si="13"/>
        <v>96760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21232582</v>
      </c>
      <c r="F458" s="178">
        <f>work!I458+work!J458</f>
        <v>4551341</v>
      </c>
      <c r="G458" s="122"/>
      <c r="H458" s="179" t="str">
        <f>work!L458</f>
        <v>20170807</v>
      </c>
      <c r="I458" s="121">
        <f t="shared" si="12"/>
        <v>21232582</v>
      </c>
      <c r="J458" s="121">
        <f t="shared" si="13"/>
        <v>4551341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2468904</v>
      </c>
      <c r="F459" s="178">
        <f>work!I459+work!J459</f>
        <v>31800</v>
      </c>
      <c r="G459" s="122"/>
      <c r="H459" s="179" t="str">
        <f>work!L459</f>
        <v>20170807</v>
      </c>
      <c r="I459" s="121">
        <f t="shared" si="12"/>
        <v>2468904</v>
      </c>
      <c r="J459" s="121">
        <f t="shared" si="13"/>
        <v>31800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2067128</v>
      </c>
      <c r="F460" s="178">
        <f>work!I460+work!J460</f>
        <v>52283</v>
      </c>
      <c r="G460" s="122"/>
      <c r="H460" s="179" t="str">
        <f>work!L460</f>
        <v>20170907</v>
      </c>
      <c r="I460" s="121">
        <f t="shared" si="12"/>
        <v>2067128</v>
      </c>
      <c r="J460" s="121">
        <f t="shared" si="13"/>
        <v>52283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13591665</v>
      </c>
      <c r="F461" s="178">
        <f>work!I461+work!J461</f>
        <v>550</v>
      </c>
      <c r="G461" s="122"/>
      <c r="H461" s="179" t="str">
        <f>work!L461</f>
        <v>20170807</v>
      </c>
      <c r="I461" s="121">
        <f t="shared" si="12"/>
        <v>13591665</v>
      </c>
      <c r="J461" s="121">
        <f t="shared" si="13"/>
        <v>550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2946611</v>
      </c>
      <c r="F462" s="178">
        <f>work!I462+work!J462</f>
        <v>114802</v>
      </c>
      <c r="G462" s="122"/>
      <c r="H462" s="179" t="str">
        <f>work!L462</f>
        <v>20170807</v>
      </c>
      <c r="I462" s="121">
        <f t="shared" si="12"/>
        <v>2946611</v>
      </c>
      <c r="J462" s="121">
        <f t="shared" si="13"/>
        <v>114802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264125</v>
      </c>
      <c r="F463" s="178">
        <f>work!I463+work!J463</f>
        <v>27895</v>
      </c>
      <c r="G463" s="122"/>
      <c r="H463" s="179" t="str">
        <f>work!L463</f>
        <v>20170807</v>
      </c>
      <c r="I463" s="121">
        <f t="shared" si="12"/>
        <v>264125</v>
      </c>
      <c r="J463" s="121">
        <f t="shared" si="13"/>
        <v>27895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608127</v>
      </c>
      <c r="F464" s="178">
        <f>work!I464+work!J464</f>
        <v>500</v>
      </c>
      <c r="G464" s="122"/>
      <c r="H464" s="179" t="str">
        <f>work!L464</f>
        <v>20170907</v>
      </c>
      <c r="I464" s="121">
        <f t="shared" si="12"/>
        <v>608127</v>
      </c>
      <c r="J464" s="121">
        <f t="shared" si="13"/>
        <v>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3100</v>
      </c>
      <c r="F465" s="178">
        <f>work!I465+work!J465</f>
        <v>41159</v>
      </c>
      <c r="G465" s="122"/>
      <c r="H465" s="179" t="str">
        <f>work!L465</f>
        <v>20170807</v>
      </c>
      <c r="I465" s="121">
        <f t="shared" si="12"/>
        <v>3100</v>
      </c>
      <c r="J465" s="121">
        <f t="shared" si="13"/>
        <v>41159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7500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7500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261904</v>
      </c>
      <c r="F467" s="178">
        <f>work!I467+work!J467</f>
        <v>62950</v>
      </c>
      <c r="G467" s="122"/>
      <c r="H467" s="179" t="str">
        <f>work!L467</f>
        <v>20170807</v>
      </c>
      <c r="I467" s="121">
        <f t="shared" si="12"/>
        <v>261904</v>
      </c>
      <c r="J467" s="121">
        <f t="shared" si="13"/>
        <v>62950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1163332</v>
      </c>
      <c r="F468" s="178">
        <f>work!I468+work!J468</f>
        <v>1347026</v>
      </c>
      <c r="G468" s="122"/>
      <c r="H468" s="179" t="str">
        <f>work!L468</f>
        <v>20170807</v>
      </c>
      <c r="I468" s="121">
        <f t="shared" si="12"/>
        <v>1163332</v>
      </c>
      <c r="J468" s="121">
        <f t="shared" si="13"/>
        <v>1347026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430080</v>
      </c>
      <c r="F469" s="178">
        <f>work!I469+work!J469</f>
        <v>113403</v>
      </c>
      <c r="G469" s="122"/>
      <c r="H469" s="179" t="str">
        <f>work!L469</f>
        <v>20170807</v>
      </c>
      <c r="I469" s="121">
        <f t="shared" si="12"/>
        <v>430080</v>
      </c>
      <c r="J469" s="121">
        <f t="shared" si="13"/>
        <v>113403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176499</v>
      </c>
      <c r="F470" s="178">
        <f>work!I470+work!J470</f>
        <v>312500</v>
      </c>
      <c r="G470" s="122"/>
      <c r="H470" s="179" t="str">
        <f>work!L470</f>
        <v>20170907</v>
      </c>
      <c r="I470" s="121">
        <f t="shared" si="12"/>
        <v>176499</v>
      </c>
      <c r="J470" s="121">
        <f t="shared" si="13"/>
        <v>312500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891976</v>
      </c>
      <c r="F471" s="178">
        <f>work!I471+work!J471</f>
        <v>18200</v>
      </c>
      <c r="G471" s="122"/>
      <c r="H471" s="179" t="str">
        <f>work!L471</f>
        <v>20170807</v>
      </c>
      <c r="I471" s="121">
        <f t="shared" si="12"/>
        <v>891976</v>
      </c>
      <c r="J471" s="121">
        <f t="shared" si="13"/>
        <v>18200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915387</v>
      </c>
      <c r="F472" s="178">
        <f>work!I472+work!J472</f>
        <v>368750</v>
      </c>
      <c r="G472" s="122"/>
      <c r="H472" s="179" t="str">
        <f>work!L472</f>
        <v>20170907</v>
      </c>
      <c r="I472" s="121">
        <f t="shared" si="12"/>
        <v>915387</v>
      </c>
      <c r="J472" s="121">
        <f t="shared" si="13"/>
        <v>368750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41495</v>
      </c>
      <c r="F473" s="178">
        <f>work!I473+work!J473</f>
        <v>11000</v>
      </c>
      <c r="G473" s="122"/>
      <c r="H473" s="179" t="str">
        <f>work!L473</f>
        <v>20170907</v>
      </c>
      <c r="I473" s="121">
        <f t="shared" si="12"/>
        <v>41495</v>
      </c>
      <c r="J473" s="121">
        <f t="shared" si="13"/>
        <v>11000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2525137</v>
      </c>
      <c r="F474" s="178">
        <f>work!I474+work!J474</f>
        <v>1933342</v>
      </c>
      <c r="G474" s="122"/>
      <c r="H474" s="179" t="str">
        <f>work!L474</f>
        <v>20170807</v>
      </c>
      <c r="I474" s="121">
        <f t="shared" si="12"/>
        <v>2525137</v>
      </c>
      <c r="J474" s="121">
        <f t="shared" si="13"/>
        <v>1933342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163617</v>
      </c>
      <c r="F475" s="178">
        <f>work!I475+work!J475</f>
        <v>32655</v>
      </c>
      <c r="G475" s="122"/>
      <c r="H475" s="179" t="str">
        <f>work!L475</f>
        <v>20170807</v>
      </c>
      <c r="I475" s="121">
        <f t="shared" si="12"/>
        <v>163617</v>
      </c>
      <c r="J475" s="121">
        <f t="shared" si="13"/>
        <v>32655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204421</v>
      </c>
      <c r="F476" s="178">
        <f>work!I476+work!J476</f>
        <v>0</v>
      </c>
      <c r="G476" s="122"/>
      <c r="H476" s="179" t="str">
        <f>work!L476</f>
        <v>20170907</v>
      </c>
      <c r="I476" s="121">
        <f t="shared" si="12"/>
        <v>204421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4965389</v>
      </c>
      <c r="F477" s="178">
        <f>work!I477+work!J477</f>
        <v>274650</v>
      </c>
      <c r="G477" s="122"/>
      <c r="H477" s="179" t="str">
        <f>work!L477</f>
        <v>20170807</v>
      </c>
      <c r="I477" s="121">
        <f t="shared" si="12"/>
        <v>4965389</v>
      </c>
      <c r="J477" s="121">
        <f t="shared" si="13"/>
        <v>274650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1215008</v>
      </c>
      <c r="F478" s="178">
        <f>work!I478+work!J478</f>
        <v>28500</v>
      </c>
      <c r="G478" s="122"/>
      <c r="H478" s="179" t="str">
        <f>work!L478</f>
        <v>20170807</v>
      </c>
      <c r="I478" s="121">
        <f t="shared" si="12"/>
        <v>1215008</v>
      </c>
      <c r="J478" s="121">
        <f t="shared" si="13"/>
        <v>28500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2075910</v>
      </c>
      <c r="F479" s="178">
        <f>work!I479+work!J479</f>
        <v>4356419</v>
      </c>
      <c r="G479" s="122"/>
      <c r="H479" s="179" t="str">
        <f>work!L479</f>
        <v>20170807</v>
      </c>
      <c r="I479" s="121">
        <f t="shared" si="12"/>
        <v>2075910</v>
      </c>
      <c r="J479" s="121">
        <f t="shared" si="13"/>
        <v>4356419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112208</v>
      </c>
      <c r="F480" s="178">
        <f>work!I480+work!J480</f>
        <v>16000</v>
      </c>
      <c r="G480" s="122"/>
      <c r="H480" s="179" t="str">
        <f>work!L480</f>
        <v>20170807</v>
      </c>
      <c r="I480" s="121">
        <f aca="true" t="shared" si="14" ref="I480:I543">E480</f>
        <v>112208</v>
      </c>
      <c r="J480" s="121">
        <f aca="true" t="shared" si="15" ref="J480:J543">F480</f>
        <v>16000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305154</v>
      </c>
      <c r="F482" s="178">
        <f>work!I482+work!J482</f>
        <v>391743</v>
      </c>
      <c r="G482" s="122"/>
      <c r="H482" s="179" t="str">
        <f>work!L482</f>
        <v>20170807</v>
      </c>
      <c r="I482" s="121">
        <f t="shared" si="14"/>
        <v>305154</v>
      </c>
      <c r="J482" s="121">
        <f t="shared" si="15"/>
        <v>391743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684697</v>
      </c>
      <c r="F483" s="178">
        <f>work!I483+work!J483</f>
        <v>60000</v>
      </c>
      <c r="G483" s="122"/>
      <c r="H483" s="179" t="str">
        <f>work!L483</f>
        <v>20170807</v>
      </c>
      <c r="I483" s="121">
        <f t="shared" si="14"/>
        <v>684697</v>
      </c>
      <c r="J483" s="121">
        <f t="shared" si="15"/>
        <v>60000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925975</v>
      </c>
      <c r="F484" s="178">
        <f>work!I484+work!J484</f>
        <v>416516</v>
      </c>
      <c r="G484" s="122"/>
      <c r="H484" s="179" t="str">
        <f>work!L484</f>
        <v>20170807</v>
      </c>
      <c r="I484" s="121">
        <f t="shared" si="14"/>
        <v>925975</v>
      </c>
      <c r="J484" s="121">
        <f t="shared" si="15"/>
        <v>416516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32600</v>
      </c>
      <c r="F485" s="178">
        <f>work!I485+work!J485</f>
        <v>760500</v>
      </c>
      <c r="G485" s="122"/>
      <c r="H485" s="179" t="str">
        <f>work!L485</f>
        <v>20170907</v>
      </c>
      <c r="I485" s="121">
        <f t="shared" si="14"/>
        <v>32600</v>
      </c>
      <c r="J485" s="121">
        <f t="shared" si="15"/>
        <v>760500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409761</v>
      </c>
      <c r="F486" s="178">
        <f>work!I486+work!J486</f>
        <v>37783</v>
      </c>
      <c r="G486" s="122"/>
      <c r="H486" s="179" t="str">
        <f>work!L486</f>
        <v>20170807</v>
      </c>
      <c r="I486" s="121">
        <f t="shared" si="14"/>
        <v>409761</v>
      </c>
      <c r="J486" s="121">
        <f t="shared" si="15"/>
        <v>37783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44927</v>
      </c>
      <c r="F487" s="178">
        <f>work!I487+work!J487</f>
        <v>0</v>
      </c>
      <c r="G487" s="122"/>
      <c r="H487" s="179" t="str">
        <f>work!L487</f>
        <v>20170907</v>
      </c>
      <c r="I487" s="121">
        <f t="shared" si="14"/>
        <v>44927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503796</v>
      </c>
      <c r="F488" s="178">
        <f>work!I488+work!J488</f>
        <v>54500</v>
      </c>
      <c r="G488" s="122"/>
      <c r="H488" s="179" t="str">
        <f>work!L488</f>
        <v>20170807</v>
      </c>
      <c r="I488" s="121">
        <f t="shared" si="14"/>
        <v>503796</v>
      </c>
      <c r="J488" s="121">
        <f t="shared" si="15"/>
        <v>54500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227966</v>
      </c>
      <c r="F489" s="178">
        <f>work!I489+work!J489</f>
        <v>104130</v>
      </c>
      <c r="G489" s="122"/>
      <c r="H489" s="179" t="str">
        <f>work!L489</f>
        <v>20170807</v>
      </c>
      <c r="I489" s="121">
        <f t="shared" si="14"/>
        <v>227966</v>
      </c>
      <c r="J489" s="121">
        <f t="shared" si="15"/>
        <v>104130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162461</v>
      </c>
      <c r="F490" s="178">
        <f>work!I490+work!J490</f>
        <v>19325</v>
      </c>
      <c r="G490" s="122"/>
      <c r="H490" s="179" t="str">
        <f>work!L490</f>
        <v>20170807</v>
      </c>
      <c r="I490" s="121">
        <f t="shared" si="14"/>
        <v>162461</v>
      </c>
      <c r="J490" s="121">
        <f t="shared" si="15"/>
        <v>19325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1764368</v>
      </c>
      <c r="F491" s="178">
        <f>work!I491+work!J491</f>
        <v>3189757</v>
      </c>
      <c r="G491" s="122"/>
      <c r="H491" s="179" t="str">
        <f>work!L491</f>
        <v>20170807</v>
      </c>
      <c r="I491" s="121">
        <f t="shared" si="14"/>
        <v>1764368</v>
      </c>
      <c r="J491" s="121">
        <f t="shared" si="15"/>
        <v>3189757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846528</v>
      </c>
      <c r="F492" s="178">
        <f>work!I492+work!J492</f>
        <v>115726</v>
      </c>
      <c r="G492" s="122"/>
      <c r="H492" s="179" t="str">
        <f>work!L492</f>
        <v>20170907</v>
      </c>
      <c r="I492" s="121">
        <f t="shared" si="14"/>
        <v>846528</v>
      </c>
      <c r="J492" s="121">
        <f t="shared" si="15"/>
        <v>115726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411706</v>
      </c>
      <c r="F493" s="178">
        <f>work!I493+work!J493</f>
        <v>117887</v>
      </c>
      <c r="G493" s="122"/>
      <c r="H493" s="179" t="str">
        <f>work!L493</f>
        <v>20170807</v>
      </c>
      <c r="I493" s="121">
        <f t="shared" si="14"/>
        <v>411706</v>
      </c>
      <c r="J493" s="121">
        <f t="shared" si="15"/>
        <v>117887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106058</v>
      </c>
      <c r="F494" s="178">
        <f>work!I494+work!J494</f>
        <v>79984</v>
      </c>
      <c r="G494" s="122"/>
      <c r="H494" s="179" t="str">
        <f>work!L494</f>
        <v>20170807</v>
      </c>
      <c r="I494" s="121">
        <f t="shared" si="14"/>
        <v>106058</v>
      </c>
      <c r="J494" s="121">
        <f t="shared" si="15"/>
        <v>79984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17180</v>
      </c>
      <c r="G495" s="122"/>
      <c r="H495" s="179" t="str">
        <f>work!L495</f>
        <v>20170807</v>
      </c>
      <c r="I495" s="121">
        <f t="shared" si="14"/>
        <v>1000</v>
      </c>
      <c r="J495" s="121">
        <f t="shared" si="15"/>
        <v>17180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600</v>
      </c>
      <c r="F496" s="178">
        <f>work!I496+work!J496</f>
        <v>91510</v>
      </c>
      <c r="G496" s="122"/>
      <c r="H496" s="179" t="str">
        <f>work!L496</f>
        <v>20170807</v>
      </c>
      <c r="I496" s="121">
        <f t="shared" si="14"/>
        <v>600</v>
      </c>
      <c r="J496" s="121">
        <f t="shared" si="15"/>
        <v>91510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14700</v>
      </c>
      <c r="F497" s="178">
        <f>work!I497+work!J497</f>
        <v>6550</v>
      </c>
      <c r="G497" s="122"/>
      <c r="H497" s="179" t="str">
        <f>work!L497</f>
        <v>20170807</v>
      </c>
      <c r="I497" s="121">
        <f t="shared" si="14"/>
        <v>14700</v>
      </c>
      <c r="J497" s="121">
        <f t="shared" si="15"/>
        <v>6550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26020</v>
      </c>
      <c r="F498" s="178">
        <f>work!I498+work!J498</f>
        <v>3000</v>
      </c>
      <c r="G498" s="122"/>
      <c r="H498" s="179" t="str">
        <f>work!L498</f>
        <v>20170807</v>
      </c>
      <c r="I498" s="121">
        <f t="shared" si="14"/>
        <v>26020</v>
      </c>
      <c r="J498" s="121">
        <f t="shared" si="15"/>
        <v>3000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83639</v>
      </c>
      <c r="F499" s="178">
        <f>work!I499+work!J499</f>
        <v>22001038</v>
      </c>
      <c r="G499" s="122"/>
      <c r="H499" s="179" t="str">
        <f>work!L499</f>
        <v>20170807</v>
      </c>
      <c r="I499" s="121">
        <f t="shared" si="14"/>
        <v>83639</v>
      </c>
      <c r="J499" s="121">
        <f t="shared" si="15"/>
        <v>22001038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80417</v>
      </c>
      <c r="F500" s="178">
        <f>work!I500+work!J500</f>
        <v>0</v>
      </c>
      <c r="G500" s="122"/>
      <c r="H500" s="179" t="str">
        <f>work!L500</f>
        <v>20170807</v>
      </c>
      <c r="I500" s="121">
        <f t="shared" si="14"/>
        <v>80417</v>
      </c>
      <c r="J500" s="121">
        <f t="shared" si="15"/>
        <v>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650850</v>
      </c>
      <c r="F501" s="178">
        <f>work!I501+work!J501</f>
        <v>101215</v>
      </c>
      <c r="G501" s="122"/>
      <c r="H501" s="179" t="str">
        <f>work!L501</f>
        <v>20170907</v>
      </c>
      <c r="I501" s="121">
        <f t="shared" si="14"/>
        <v>650850</v>
      </c>
      <c r="J501" s="121">
        <f t="shared" si="15"/>
        <v>101215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592397</v>
      </c>
      <c r="F502" s="178">
        <f>work!I502+work!J502</f>
        <v>131458</v>
      </c>
      <c r="G502" s="122"/>
      <c r="H502" s="179" t="s">
        <v>9</v>
      </c>
      <c r="I502" s="121">
        <f t="shared" si="14"/>
        <v>592397</v>
      </c>
      <c r="J502" s="121">
        <f t="shared" si="15"/>
        <v>131458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454299</v>
      </c>
      <c r="F503" s="178">
        <f>work!I503+work!J503</f>
        <v>531723</v>
      </c>
      <c r="G503" s="122"/>
      <c r="H503" s="179" t="str">
        <f>work!L503</f>
        <v>20170907</v>
      </c>
      <c r="I503" s="121">
        <f t="shared" si="14"/>
        <v>454299</v>
      </c>
      <c r="J503" s="121">
        <f t="shared" si="15"/>
        <v>531723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6200</v>
      </c>
      <c r="F504" s="178">
        <f>work!I504+work!J504</f>
        <v>0</v>
      </c>
      <c r="G504" s="122"/>
      <c r="H504" s="179" t="str">
        <f>work!L504</f>
        <v>20170807</v>
      </c>
      <c r="I504" s="121">
        <f t="shared" si="14"/>
        <v>6200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84032</v>
      </c>
      <c r="F505" s="178">
        <f>work!I505+work!J505</f>
        <v>66365</v>
      </c>
      <c r="G505" s="122"/>
      <c r="H505" s="179" t="str">
        <f>work!L505</f>
        <v>20170807</v>
      </c>
      <c r="I505" s="121">
        <f t="shared" si="14"/>
        <v>84032</v>
      </c>
      <c r="J505" s="121">
        <f t="shared" si="15"/>
        <v>66365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484466</v>
      </c>
      <c r="F506" s="178">
        <f>work!I506+work!J506</f>
        <v>207025</v>
      </c>
      <c r="G506" s="122"/>
      <c r="H506" s="179" t="str">
        <f>work!L506</f>
        <v>20170907</v>
      </c>
      <c r="I506" s="121">
        <f t="shared" si="14"/>
        <v>484466</v>
      </c>
      <c r="J506" s="121">
        <f t="shared" si="15"/>
        <v>207025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8200</v>
      </c>
      <c r="F507" s="178">
        <f>work!I507+work!J507</f>
        <v>243531</v>
      </c>
      <c r="G507" s="122"/>
      <c r="H507" s="179" t="str">
        <f>work!L507</f>
        <v>20170907</v>
      </c>
      <c r="I507" s="121">
        <f t="shared" si="14"/>
        <v>8200</v>
      </c>
      <c r="J507" s="121">
        <f t="shared" si="15"/>
        <v>243531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 t="e">
        <f>work!G508+work!H508</f>
        <v>#VALUE!</v>
      </c>
      <c r="F508" s="178" t="e">
        <f>work!I508+work!J508</f>
        <v>#VALUE!</v>
      </c>
      <c r="G508" s="122"/>
      <c r="H508" s="179" t="str">
        <f>work!L508</f>
        <v>No report</v>
      </c>
      <c r="I508" s="121" t="e">
        <f t="shared" si="14"/>
        <v>#VALUE!</v>
      </c>
      <c r="J508" s="121" t="e">
        <f t="shared" si="15"/>
        <v>#VALUE!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1211294</v>
      </c>
      <c r="F509" s="178">
        <f>work!I509+work!J509</f>
        <v>616590</v>
      </c>
      <c r="G509" s="122"/>
      <c r="H509" s="179" t="str">
        <f>work!L509</f>
        <v>20170807</v>
      </c>
      <c r="I509" s="121">
        <f t="shared" si="14"/>
        <v>1211294</v>
      </c>
      <c r="J509" s="121">
        <f t="shared" si="15"/>
        <v>616590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1986359</v>
      </c>
      <c r="F510" s="178">
        <f>work!I510+work!J510</f>
        <v>8266848</v>
      </c>
      <c r="G510" s="122"/>
      <c r="H510" s="179" t="str">
        <f>work!L510</f>
        <v>20170807</v>
      </c>
      <c r="I510" s="121">
        <f t="shared" si="14"/>
        <v>1986359</v>
      </c>
      <c r="J510" s="121">
        <f t="shared" si="15"/>
        <v>8266848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471549</v>
      </c>
      <c r="F511" s="178">
        <f>work!I511+work!J511</f>
        <v>34604</v>
      </c>
      <c r="G511" s="122"/>
      <c r="H511" s="179" t="str">
        <f>work!L511</f>
        <v>20170807</v>
      </c>
      <c r="I511" s="121">
        <f t="shared" si="14"/>
        <v>471549</v>
      </c>
      <c r="J511" s="121">
        <f t="shared" si="15"/>
        <v>34604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724009</v>
      </c>
      <c r="F512" s="178">
        <f>work!I512+work!J512</f>
        <v>0</v>
      </c>
      <c r="G512" s="122"/>
      <c r="H512" s="179" t="str">
        <f>work!L512</f>
        <v>20170907</v>
      </c>
      <c r="I512" s="121">
        <f t="shared" si="14"/>
        <v>724009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1345205</v>
      </c>
      <c r="F513" s="178">
        <f>work!I513+work!J513</f>
        <v>6987858</v>
      </c>
      <c r="G513" s="122"/>
      <c r="H513" s="179" t="str">
        <f>work!L513</f>
        <v>20170807</v>
      </c>
      <c r="I513" s="121">
        <f t="shared" si="14"/>
        <v>1345205</v>
      </c>
      <c r="J513" s="121">
        <f t="shared" si="15"/>
        <v>6987858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2313198</v>
      </c>
      <c r="F514" s="178">
        <f>work!I514+work!J514</f>
        <v>55065547</v>
      </c>
      <c r="G514" s="122"/>
      <c r="H514" s="179" t="str">
        <f>work!L514</f>
        <v>20170907</v>
      </c>
      <c r="I514" s="121">
        <f t="shared" si="14"/>
        <v>2313198</v>
      </c>
      <c r="J514" s="121">
        <f t="shared" si="15"/>
        <v>55065547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841535</v>
      </c>
      <c r="F515" s="178">
        <f>work!I515+work!J515</f>
        <v>53000</v>
      </c>
      <c r="G515" s="122"/>
      <c r="H515" s="179" t="str">
        <f>work!L515</f>
        <v>20170907</v>
      </c>
      <c r="I515" s="121">
        <f t="shared" si="14"/>
        <v>841535</v>
      </c>
      <c r="J515" s="121">
        <f t="shared" si="15"/>
        <v>53000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3245939</v>
      </c>
      <c r="F516" s="178">
        <f>work!I516+work!J516</f>
        <v>4295273</v>
      </c>
      <c r="G516" s="122"/>
      <c r="H516" s="179" t="str">
        <f>work!L516</f>
        <v>20170807</v>
      </c>
      <c r="I516" s="121">
        <f t="shared" si="14"/>
        <v>3245939</v>
      </c>
      <c r="J516" s="121">
        <f t="shared" si="15"/>
        <v>4295273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291968</v>
      </c>
      <c r="F517" s="178">
        <f>work!I517+work!J517</f>
        <v>7660</v>
      </c>
      <c r="G517" s="122"/>
      <c r="H517" s="179" t="str">
        <f>work!L517</f>
        <v>20170807</v>
      </c>
      <c r="I517" s="121">
        <f t="shared" si="14"/>
        <v>291968</v>
      </c>
      <c r="J517" s="121">
        <f t="shared" si="15"/>
        <v>7660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3365791</v>
      </c>
      <c r="F518" s="178">
        <f>work!I518+work!J518</f>
        <v>273962</v>
      </c>
      <c r="G518" s="122"/>
      <c r="H518" s="179" t="str">
        <f>work!L518</f>
        <v>20170807</v>
      </c>
      <c r="I518" s="121">
        <f t="shared" si="14"/>
        <v>3365791</v>
      </c>
      <c r="J518" s="121">
        <f t="shared" si="15"/>
        <v>273962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173067</v>
      </c>
      <c r="F519" s="178">
        <f>work!I519+work!J519</f>
        <v>10200</v>
      </c>
      <c r="G519" s="122"/>
      <c r="H519" s="179" t="str">
        <f>work!L519</f>
        <v>20170807</v>
      </c>
      <c r="I519" s="121">
        <f t="shared" si="14"/>
        <v>173067</v>
      </c>
      <c r="J519" s="121">
        <f t="shared" si="15"/>
        <v>10200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3200</v>
      </c>
      <c r="F520" s="178">
        <f>work!I520+work!J520</f>
        <v>0</v>
      </c>
      <c r="G520" s="122"/>
      <c r="H520" s="179" t="str">
        <f>work!L520</f>
        <v>20170807</v>
      </c>
      <c r="I520" s="121">
        <f t="shared" si="14"/>
        <v>3200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4338305</v>
      </c>
      <c r="F521" s="178">
        <f>work!I521+work!J521</f>
        <v>159650</v>
      </c>
      <c r="G521" s="122"/>
      <c r="H521" s="179" t="str">
        <f>work!L521</f>
        <v>20170807</v>
      </c>
      <c r="I521" s="121">
        <f t="shared" si="14"/>
        <v>4338305</v>
      </c>
      <c r="J521" s="121">
        <f t="shared" si="15"/>
        <v>159650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305051</v>
      </c>
      <c r="F522" s="178">
        <f>work!I522+work!J522</f>
        <v>84202</v>
      </c>
      <c r="G522" s="122"/>
      <c r="H522" s="179" t="str">
        <f>work!L522</f>
        <v>20170907</v>
      </c>
      <c r="I522" s="121">
        <f t="shared" si="14"/>
        <v>305051</v>
      </c>
      <c r="J522" s="121">
        <f t="shared" si="15"/>
        <v>84202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56170</v>
      </c>
      <c r="F523" s="178">
        <f>work!I523+work!J523</f>
        <v>12000</v>
      </c>
      <c r="G523" s="122"/>
      <c r="H523" s="179" t="str">
        <f>work!L523</f>
        <v>20170907</v>
      </c>
      <c r="I523" s="121">
        <f t="shared" si="14"/>
        <v>56170</v>
      </c>
      <c r="J523" s="121">
        <f t="shared" si="15"/>
        <v>12000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1524853</v>
      </c>
      <c r="F524" s="178">
        <f>work!I524+work!J524</f>
        <v>53001</v>
      </c>
      <c r="G524" s="122"/>
      <c r="H524" s="179" t="str">
        <f>work!L524</f>
        <v>20170807</v>
      </c>
      <c r="I524" s="121">
        <f t="shared" si="14"/>
        <v>1524853</v>
      </c>
      <c r="J524" s="121">
        <f t="shared" si="15"/>
        <v>53001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35149</v>
      </c>
      <c r="F525" s="178">
        <f>work!I525+work!J525</f>
        <v>350</v>
      </c>
      <c r="G525" s="122"/>
      <c r="H525" s="179" t="str">
        <f>work!L525</f>
        <v>20170807</v>
      </c>
      <c r="I525" s="121">
        <f t="shared" si="14"/>
        <v>35149</v>
      </c>
      <c r="J525" s="121">
        <f t="shared" si="15"/>
        <v>350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592113</v>
      </c>
      <c r="F526" s="178">
        <f>work!I526+work!J526</f>
        <v>1963240</v>
      </c>
      <c r="G526" s="122"/>
      <c r="H526" s="179" t="str">
        <f>work!L526</f>
        <v>20170907</v>
      </c>
      <c r="I526" s="121">
        <f t="shared" si="14"/>
        <v>592113</v>
      </c>
      <c r="J526" s="121">
        <f t="shared" si="15"/>
        <v>1963240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277318</v>
      </c>
      <c r="F527" s="178">
        <f>work!I527+work!J527</f>
        <v>0</v>
      </c>
      <c r="G527" s="122"/>
      <c r="H527" s="179" t="str">
        <f>work!L527</f>
        <v>20170907</v>
      </c>
      <c r="I527" s="121">
        <f t="shared" si="14"/>
        <v>277318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721222</v>
      </c>
      <c r="F528" s="178">
        <f>work!I528+work!J528</f>
        <v>33062</v>
      </c>
      <c r="G528" s="122"/>
      <c r="H528" s="179" t="str">
        <f>work!L528</f>
        <v>20170907</v>
      </c>
      <c r="I528" s="121">
        <f t="shared" si="14"/>
        <v>721222</v>
      </c>
      <c r="J528" s="121">
        <f t="shared" si="15"/>
        <v>33062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563854</v>
      </c>
      <c r="F529" s="178">
        <f>work!I529+work!J529</f>
        <v>294126</v>
      </c>
      <c r="G529" s="122"/>
      <c r="H529" s="179" t="str">
        <f>work!L529</f>
        <v>20170807</v>
      </c>
      <c r="I529" s="121">
        <f t="shared" si="14"/>
        <v>563854</v>
      </c>
      <c r="J529" s="121">
        <f t="shared" si="15"/>
        <v>294126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120426</v>
      </c>
      <c r="F531" s="178">
        <f>work!I531+work!J531</f>
        <v>7490</v>
      </c>
      <c r="G531" s="122"/>
      <c r="H531" s="179" t="str">
        <f>work!L531</f>
        <v>20170807</v>
      </c>
      <c r="I531" s="121">
        <f t="shared" si="14"/>
        <v>120426</v>
      </c>
      <c r="J531" s="121">
        <f t="shared" si="15"/>
        <v>7490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60700</v>
      </c>
      <c r="F532" s="178">
        <f>work!I532+work!J532</f>
        <v>128100</v>
      </c>
      <c r="G532" s="122"/>
      <c r="H532" s="179" t="str">
        <f>work!L532</f>
        <v>20170807</v>
      </c>
      <c r="I532" s="121">
        <f t="shared" si="14"/>
        <v>60700</v>
      </c>
      <c r="J532" s="121">
        <f t="shared" si="15"/>
        <v>128100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326595</v>
      </c>
      <c r="F533" s="178">
        <f>work!I533+work!J533</f>
        <v>37424</v>
      </c>
      <c r="G533" s="122"/>
      <c r="H533" s="179" t="str">
        <f>work!L533</f>
        <v>20170807</v>
      </c>
      <c r="I533" s="121">
        <f t="shared" si="14"/>
        <v>326595</v>
      </c>
      <c r="J533" s="121">
        <f t="shared" si="15"/>
        <v>37424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993683</v>
      </c>
      <c r="F534" s="178">
        <f>work!I534+work!J534</f>
        <v>14100</v>
      </c>
      <c r="G534" s="122"/>
      <c r="H534" s="179" t="str">
        <f>work!L534</f>
        <v>20170907</v>
      </c>
      <c r="I534" s="121">
        <f t="shared" si="14"/>
        <v>993683</v>
      </c>
      <c r="J534" s="121">
        <f t="shared" si="15"/>
        <v>14100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162121</v>
      </c>
      <c r="F535" s="178">
        <f>work!I535+work!J535</f>
        <v>212831</v>
      </c>
      <c r="G535" s="122"/>
      <c r="H535" s="179" t="str">
        <f>work!L535</f>
        <v>20170807</v>
      </c>
      <c r="I535" s="121">
        <f t="shared" si="14"/>
        <v>162121</v>
      </c>
      <c r="J535" s="121">
        <f t="shared" si="15"/>
        <v>212831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67653</v>
      </c>
      <c r="F536" s="178">
        <f>work!I536+work!J536</f>
        <v>10000</v>
      </c>
      <c r="G536" s="122"/>
      <c r="H536" s="179" t="str">
        <f>work!L536</f>
        <v>20170807</v>
      </c>
      <c r="I536" s="121">
        <f t="shared" si="14"/>
        <v>67653</v>
      </c>
      <c r="J536" s="121">
        <f t="shared" si="15"/>
        <v>10000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330640</v>
      </c>
      <c r="F537" s="178">
        <f>work!I537+work!J537</f>
        <v>148670</v>
      </c>
      <c r="G537" s="122"/>
      <c r="H537" s="179" t="str">
        <f>work!L537</f>
        <v>20170807</v>
      </c>
      <c r="I537" s="121">
        <f t="shared" si="14"/>
        <v>330640</v>
      </c>
      <c r="J537" s="121">
        <f t="shared" si="15"/>
        <v>148670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83150</v>
      </c>
      <c r="F538" s="178">
        <f>work!I538+work!J538</f>
        <v>6776</v>
      </c>
      <c r="G538" s="122"/>
      <c r="H538" s="179" t="str">
        <f>work!L538</f>
        <v>20170807</v>
      </c>
      <c r="I538" s="121">
        <f t="shared" si="14"/>
        <v>83150</v>
      </c>
      <c r="J538" s="121">
        <f t="shared" si="15"/>
        <v>6776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178727</v>
      </c>
      <c r="F539" s="178">
        <f>work!I539+work!J539</f>
        <v>51881</v>
      </c>
      <c r="G539" s="122"/>
      <c r="H539" s="179" t="str">
        <f>work!L539</f>
        <v>20170807</v>
      </c>
      <c r="I539" s="121">
        <f t="shared" si="14"/>
        <v>178727</v>
      </c>
      <c r="J539" s="121">
        <f t="shared" si="15"/>
        <v>51881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206165</v>
      </c>
      <c r="F540" s="178">
        <f>work!I540+work!J540</f>
        <v>9305</v>
      </c>
      <c r="G540" s="122"/>
      <c r="H540" s="179" t="str">
        <f>work!L540</f>
        <v>20170807</v>
      </c>
      <c r="I540" s="121">
        <f t="shared" si="14"/>
        <v>206165</v>
      </c>
      <c r="J540" s="121">
        <f t="shared" si="15"/>
        <v>9305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33974</v>
      </c>
      <c r="F541" s="178">
        <f>work!I541+work!J541</f>
        <v>8200</v>
      </c>
      <c r="G541" s="122"/>
      <c r="H541" s="179" t="str">
        <f>work!L541</f>
        <v>20170707</v>
      </c>
      <c r="I541" s="121">
        <f t="shared" si="14"/>
        <v>33974</v>
      </c>
      <c r="J541" s="121">
        <f t="shared" si="15"/>
        <v>8200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105860</v>
      </c>
      <c r="F542" s="178">
        <f>work!I542+work!J542</f>
        <v>178900</v>
      </c>
      <c r="G542" s="122"/>
      <c r="H542" s="179" t="str">
        <f>work!L542</f>
        <v>20170807</v>
      </c>
      <c r="I542" s="121">
        <f t="shared" si="14"/>
        <v>105860</v>
      </c>
      <c r="J542" s="121">
        <f t="shared" si="15"/>
        <v>178900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79806</v>
      </c>
      <c r="F543" s="178">
        <f>work!I543+work!J543</f>
        <v>0</v>
      </c>
      <c r="G543" s="122"/>
      <c r="H543" s="179" t="str">
        <f>work!L543</f>
        <v>20170807</v>
      </c>
      <c r="I543" s="121">
        <f t="shared" si="14"/>
        <v>79806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172997</v>
      </c>
      <c r="F544" s="178">
        <f>work!I544+work!J544</f>
        <v>69829</v>
      </c>
      <c r="G544" s="122"/>
      <c r="H544" s="179" t="str">
        <f>work!L544</f>
        <v>20170807</v>
      </c>
      <c r="I544" s="121">
        <f aca="true" t="shared" si="16" ref="I544:I598">E544</f>
        <v>172997</v>
      </c>
      <c r="J544" s="121">
        <f aca="true" t="shared" si="17" ref="J544:J598">F544</f>
        <v>69829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70627</v>
      </c>
      <c r="F545" s="178">
        <f>work!I545+work!J545</f>
        <v>18962</v>
      </c>
      <c r="G545" s="122"/>
      <c r="H545" s="179" t="str">
        <f>work!L545</f>
        <v>20170807</v>
      </c>
      <c r="I545" s="121">
        <f t="shared" si="16"/>
        <v>70627</v>
      </c>
      <c r="J545" s="121">
        <f t="shared" si="17"/>
        <v>18962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46878</v>
      </c>
      <c r="F546" s="178">
        <f>work!I546+work!J546</f>
        <v>19050</v>
      </c>
      <c r="G546" s="122"/>
      <c r="H546" s="179" t="str">
        <f>work!L546</f>
        <v>20170807</v>
      </c>
      <c r="I546" s="121">
        <f t="shared" si="16"/>
        <v>46878</v>
      </c>
      <c r="J546" s="121">
        <f t="shared" si="17"/>
        <v>19050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1491861</v>
      </c>
      <c r="F547" s="178">
        <f>work!I547+work!J547</f>
        <v>1849242</v>
      </c>
      <c r="G547" s="122"/>
      <c r="H547" s="179" t="str">
        <f>work!L547</f>
        <v>20170907</v>
      </c>
      <c r="I547" s="121">
        <f t="shared" si="16"/>
        <v>1491861</v>
      </c>
      <c r="J547" s="121">
        <f t="shared" si="17"/>
        <v>1849242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146978</v>
      </c>
      <c r="F548" s="178">
        <f>work!I548+work!J548</f>
        <v>0</v>
      </c>
      <c r="G548" s="122"/>
      <c r="H548" s="179" t="str">
        <f>work!L548</f>
        <v>20170807</v>
      </c>
      <c r="I548" s="121">
        <f t="shared" si="16"/>
        <v>146978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83400</v>
      </c>
      <c r="F549" s="178">
        <f>work!I549+work!J549</f>
        <v>37322</v>
      </c>
      <c r="G549" s="122"/>
      <c r="H549" s="179" t="str">
        <f>work!L549</f>
        <v>20170807</v>
      </c>
      <c r="I549" s="121">
        <f t="shared" si="16"/>
        <v>83400</v>
      </c>
      <c r="J549" s="121">
        <f t="shared" si="17"/>
        <v>37322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3482</v>
      </c>
      <c r="F550" s="178">
        <f>work!I550+work!J550</f>
        <v>3100</v>
      </c>
      <c r="G550" s="122"/>
      <c r="H550" s="179" t="str">
        <f>work!L550</f>
        <v>20170807</v>
      </c>
      <c r="I550" s="121">
        <f t="shared" si="16"/>
        <v>3482</v>
      </c>
      <c r="J550" s="121">
        <f t="shared" si="17"/>
        <v>3100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856568</v>
      </c>
      <c r="F551" s="178">
        <f>work!I551+work!J551</f>
        <v>47619</v>
      </c>
      <c r="G551" s="122"/>
      <c r="H551" s="179" t="str">
        <f>work!L551</f>
        <v>20170807</v>
      </c>
      <c r="I551" s="121">
        <f t="shared" si="16"/>
        <v>856568</v>
      </c>
      <c r="J551" s="121">
        <f t="shared" si="17"/>
        <v>47619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461713</v>
      </c>
      <c r="F553" s="178">
        <f>work!I553+work!J553</f>
        <v>220884</v>
      </c>
      <c r="G553" s="122"/>
      <c r="H553" s="179" t="str">
        <f>work!L553</f>
        <v>20170807</v>
      </c>
      <c r="I553" s="121">
        <f t="shared" si="16"/>
        <v>461713</v>
      </c>
      <c r="J553" s="121">
        <f t="shared" si="17"/>
        <v>220884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1251031</v>
      </c>
      <c r="F554" s="178">
        <f>work!I554+work!J554</f>
        <v>324429</v>
      </c>
      <c r="G554" s="122"/>
      <c r="H554" s="179" t="str">
        <f>work!L554</f>
        <v>20170807</v>
      </c>
      <c r="I554" s="121">
        <f t="shared" si="16"/>
        <v>1251031</v>
      </c>
      <c r="J554" s="121">
        <f t="shared" si="17"/>
        <v>324429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557029</v>
      </c>
      <c r="F555" s="178">
        <f>work!I555+work!J555</f>
        <v>2840400</v>
      </c>
      <c r="G555" s="122"/>
      <c r="H555" s="179" t="str">
        <f>work!L555</f>
        <v>20170907</v>
      </c>
      <c r="I555" s="121">
        <f t="shared" si="16"/>
        <v>557029</v>
      </c>
      <c r="J555" s="121">
        <f t="shared" si="17"/>
        <v>2840400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2579555</v>
      </c>
      <c r="F556" s="178">
        <f>work!I556+work!J556</f>
        <v>804454</v>
      </c>
      <c r="G556" s="122"/>
      <c r="H556" s="179" t="str">
        <f>work!L556</f>
        <v>20170807</v>
      </c>
      <c r="I556" s="121">
        <f t="shared" si="16"/>
        <v>2579555</v>
      </c>
      <c r="J556" s="121">
        <f t="shared" si="17"/>
        <v>804454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2225212</v>
      </c>
      <c r="F557" s="178">
        <f>work!I557+work!J557</f>
        <v>2571393</v>
      </c>
      <c r="G557" s="122"/>
      <c r="H557" s="179" t="s">
        <v>9</v>
      </c>
      <c r="I557" s="121">
        <f t="shared" si="16"/>
        <v>2225212</v>
      </c>
      <c r="J557" s="121">
        <f t="shared" si="17"/>
        <v>2571393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1007264</v>
      </c>
      <c r="F558" s="178">
        <f>work!I558+work!J558</f>
        <v>314355</v>
      </c>
      <c r="G558" s="122"/>
      <c r="H558" s="179" t="str">
        <f>work!L558</f>
        <v>20170807</v>
      </c>
      <c r="I558" s="121">
        <f t="shared" si="16"/>
        <v>1007264</v>
      </c>
      <c r="J558" s="121">
        <f t="shared" si="17"/>
        <v>314355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287501</v>
      </c>
      <c r="F559" s="178">
        <f>work!I559+work!J559</f>
        <v>81200</v>
      </c>
      <c r="G559" s="122"/>
      <c r="H559" s="179" t="str">
        <f>work!L559</f>
        <v>20170807</v>
      </c>
      <c r="I559" s="121">
        <f t="shared" si="16"/>
        <v>287501</v>
      </c>
      <c r="J559" s="121">
        <f t="shared" si="17"/>
        <v>81200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560509</v>
      </c>
      <c r="F561" s="178">
        <f>work!I561+work!J561</f>
        <v>45233</v>
      </c>
      <c r="G561" s="122"/>
      <c r="H561" s="179" t="str">
        <f>work!L561</f>
        <v>20170807</v>
      </c>
      <c r="I561" s="121">
        <f t="shared" si="16"/>
        <v>560509</v>
      </c>
      <c r="J561" s="121">
        <f t="shared" si="17"/>
        <v>45233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557345</v>
      </c>
      <c r="F562" s="178">
        <f>work!I562+work!J562</f>
        <v>3768252</v>
      </c>
      <c r="G562" s="122"/>
      <c r="H562" s="179" t="str">
        <f>work!L562</f>
        <v>20170807</v>
      </c>
      <c r="I562" s="121">
        <f t="shared" si="16"/>
        <v>557345</v>
      </c>
      <c r="J562" s="121">
        <f t="shared" si="17"/>
        <v>3768252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2096717</v>
      </c>
      <c r="F563" s="178">
        <f>work!I563+work!J563</f>
        <v>137113</v>
      </c>
      <c r="G563" s="122"/>
      <c r="H563" s="179" t="str">
        <f>work!L563</f>
        <v>20170807</v>
      </c>
      <c r="I563" s="121">
        <f t="shared" si="16"/>
        <v>2096717</v>
      </c>
      <c r="J563" s="121">
        <f t="shared" si="17"/>
        <v>137113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2357584</v>
      </c>
      <c r="F564" s="178">
        <f>work!I564+work!J564</f>
        <v>7061772</v>
      </c>
      <c r="G564" s="122"/>
      <c r="H564" s="179" t="str">
        <f>work!L564</f>
        <v>20170807</v>
      </c>
      <c r="I564" s="121">
        <f t="shared" si="16"/>
        <v>2357584</v>
      </c>
      <c r="J564" s="121">
        <f t="shared" si="17"/>
        <v>7061772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2943203</v>
      </c>
      <c r="F565" s="178">
        <f>work!I565+work!J565</f>
        <v>18061415</v>
      </c>
      <c r="G565" s="122"/>
      <c r="H565" s="179" t="str">
        <f>work!L565</f>
        <v>20170807</v>
      </c>
      <c r="I565" s="121">
        <f t="shared" si="16"/>
        <v>2943203</v>
      </c>
      <c r="J565" s="121">
        <f t="shared" si="17"/>
        <v>18061415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1101609</v>
      </c>
      <c r="F566" s="178">
        <f>work!I566+work!J566</f>
        <v>624856</v>
      </c>
      <c r="G566" s="122"/>
      <c r="H566" s="179" t="str">
        <f>work!L566</f>
        <v>20170907</v>
      </c>
      <c r="I566" s="121">
        <f t="shared" si="16"/>
        <v>1101609</v>
      </c>
      <c r="J566" s="121">
        <f t="shared" si="17"/>
        <v>624856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403273</v>
      </c>
      <c r="F567" s="178">
        <f>work!I567+work!J567</f>
        <v>1382851</v>
      </c>
      <c r="G567" s="122"/>
      <c r="H567" s="179" t="str">
        <f>work!L567</f>
        <v>20170907</v>
      </c>
      <c r="I567" s="121">
        <f t="shared" si="16"/>
        <v>403273</v>
      </c>
      <c r="J567" s="121">
        <f t="shared" si="17"/>
        <v>1382851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213243</v>
      </c>
      <c r="F568" s="178">
        <f>work!I568+work!J568</f>
        <v>126524</v>
      </c>
      <c r="G568" s="122"/>
      <c r="H568" s="179" t="str">
        <f>work!L568</f>
        <v>20170807</v>
      </c>
      <c r="I568" s="121">
        <f t="shared" si="16"/>
        <v>213243</v>
      </c>
      <c r="J568" s="121">
        <f t="shared" si="17"/>
        <v>126524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2030723</v>
      </c>
      <c r="F569" s="178">
        <f>work!I569+work!J569</f>
        <v>1144172</v>
      </c>
      <c r="G569" s="122"/>
      <c r="H569" s="179" t="str">
        <f>work!L569</f>
        <v>20170907</v>
      </c>
      <c r="I569" s="121">
        <f t="shared" si="16"/>
        <v>2030723</v>
      </c>
      <c r="J569" s="121">
        <f t="shared" si="17"/>
        <v>1144172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1087386</v>
      </c>
      <c r="F570" s="178">
        <f>work!I570+work!J570</f>
        <v>3645168</v>
      </c>
      <c r="G570" s="122"/>
      <c r="H570" s="179" t="str">
        <f>work!L570</f>
        <v>20170907</v>
      </c>
      <c r="I570" s="121">
        <f t="shared" si="16"/>
        <v>1087386</v>
      </c>
      <c r="J570" s="121">
        <f t="shared" si="17"/>
        <v>3645168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6859668</v>
      </c>
      <c r="F571" s="178">
        <f>work!I571+work!J571</f>
        <v>4329862</v>
      </c>
      <c r="G571" s="122"/>
      <c r="H571" s="179" t="str">
        <f>work!L571</f>
        <v>20170807</v>
      </c>
      <c r="I571" s="121">
        <f t="shared" si="16"/>
        <v>6859668</v>
      </c>
      <c r="J571" s="121">
        <f t="shared" si="17"/>
        <v>4329862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1267875</v>
      </c>
      <c r="F572" s="178">
        <f>work!I572+work!J572</f>
        <v>879623</v>
      </c>
      <c r="G572" s="122"/>
      <c r="H572" s="179" t="str">
        <f>work!L572</f>
        <v>20170807</v>
      </c>
      <c r="I572" s="121">
        <f t="shared" si="16"/>
        <v>1267875</v>
      </c>
      <c r="J572" s="121">
        <f t="shared" si="17"/>
        <v>879623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4165262</v>
      </c>
      <c r="F573" s="178">
        <f>work!I573+work!J573</f>
        <v>568007</v>
      </c>
      <c r="G573" s="122"/>
      <c r="H573" s="179" t="str">
        <f>work!L573</f>
        <v>20170907</v>
      </c>
      <c r="I573" s="121">
        <f t="shared" si="16"/>
        <v>4165262</v>
      </c>
      <c r="J573" s="121">
        <f t="shared" si="17"/>
        <v>568007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682443</v>
      </c>
      <c r="F575" s="178">
        <f>work!I575+work!J575</f>
        <v>8245</v>
      </c>
      <c r="G575" s="122"/>
      <c r="H575" s="179" t="str">
        <f>work!L575</f>
        <v>20170807</v>
      </c>
      <c r="I575" s="121">
        <f t="shared" si="16"/>
        <v>682443</v>
      </c>
      <c r="J575" s="121">
        <f t="shared" si="17"/>
        <v>8245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18630</v>
      </c>
      <c r="F576" s="178">
        <f>work!I576+work!J576</f>
        <v>0</v>
      </c>
      <c r="G576" s="122"/>
      <c r="H576" s="179" t="str">
        <f>work!L576</f>
        <v>20170907</v>
      </c>
      <c r="I576" s="121">
        <f t="shared" si="16"/>
        <v>18630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42142</v>
      </c>
      <c r="F577" s="178">
        <f>work!I577+work!J577</f>
        <v>28500</v>
      </c>
      <c r="G577" s="122"/>
      <c r="H577" s="179" t="str">
        <f>work!L577</f>
        <v>20170807</v>
      </c>
      <c r="I577" s="121">
        <f t="shared" si="16"/>
        <v>42142</v>
      </c>
      <c r="J577" s="121">
        <f t="shared" si="17"/>
        <v>28500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125933</v>
      </c>
      <c r="F578" s="178">
        <f>work!I578+work!J578</f>
        <v>956138</v>
      </c>
      <c r="G578" s="122"/>
      <c r="H578" s="179" t="str">
        <f>work!L578</f>
        <v>20170807</v>
      </c>
      <c r="I578" s="121">
        <f t="shared" si="16"/>
        <v>125933</v>
      </c>
      <c r="J578" s="121">
        <f t="shared" si="17"/>
        <v>956138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34282</v>
      </c>
      <c r="F579" s="178">
        <f>work!I579+work!J579</f>
        <v>54855</v>
      </c>
      <c r="G579" s="122"/>
      <c r="H579" s="179" t="str">
        <f>work!L579</f>
        <v>20170807</v>
      </c>
      <c r="I579" s="121">
        <f t="shared" si="16"/>
        <v>34282</v>
      </c>
      <c r="J579" s="121">
        <f t="shared" si="17"/>
        <v>54855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42950</v>
      </c>
      <c r="F580" s="178">
        <f>work!I580+work!J580</f>
        <v>0</v>
      </c>
      <c r="G580" s="122"/>
      <c r="H580" s="179" t="str">
        <f>work!L580</f>
        <v>20170807</v>
      </c>
      <c r="I580" s="121">
        <f t="shared" si="16"/>
        <v>42950</v>
      </c>
      <c r="J580" s="121">
        <f t="shared" si="17"/>
        <v>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72920</v>
      </c>
      <c r="F581" s="178">
        <f>work!I581+work!J581</f>
        <v>65442</v>
      </c>
      <c r="G581" s="122"/>
      <c r="H581" s="179" t="str">
        <f>work!L581</f>
        <v>20170807</v>
      </c>
      <c r="I581" s="121">
        <f t="shared" si="16"/>
        <v>72920</v>
      </c>
      <c r="J581" s="121">
        <f t="shared" si="17"/>
        <v>65442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8944</v>
      </c>
      <c r="F582" s="178">
        <f>work!I582+work!J582</f>
        <v>103821</v>
      </c>
      <c r="G582" s="122"/>
      <c r="H582" s="179" t="str">
        <f>work!L582</f>
        <v>20170807</v>
      </c>
      <c r="I582" s="121">
        <f t="shared" si="16"/>
        <v>8944</v>
      </c>
      <c r="J582" s="121">
        <f t="shared" si="17"/>
        <v>103821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32749</v>
      </c>
      <c r="F583" s="178">
        <f>work!I583+work!J583</f>
        <v>23500</v>
      </c>
      <c r="G583" s="122"/>
      <c r="H583" s="179" t="str">
        <f>work!L583</f>
        <v>20170807</v>
      </c>
      <c r="I583" s="121">
        <f t="shared" si="16"/>
        <v>32749</v>
      </c>
      <c r="J583" s="121">
        <f t="shared" si="17"/>
        <v>23500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149700</v>
      </c>
      <c r="F584" s="178">
        <f>work!I584+work!J584</f>
        <v>162513</v>
      </c>
      <c r="G584" s="122"/>
      <c r="H584" s="179" t="str">
        <f>work!L584</f>
        <v>20170807</v>
      </c>
      <c r="I584" s="121">
        <f t="shared" si="16"/>
        <v>149700</v>
      </c>
      <c r="J584" s="121">
        <f t="shared" si="17"/>
        <v>162513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216919</v>
      </c>
      <c r="F585" s="178">
        <f>work!I585+work!J585</f>
        <v>40487</v>
      </c>
      <c r="G585" s="122"/>
      <c r="H585" s="179" t="str">
        <f>work!L585</f>
        <v>20170807</v>
      </c>
      <c r="I585" s="121">
        <f t="shared" si="16"/>
        <v>216919</v>
      </c>
      <c r="J585" s="121">
        <f t="shared" si="17"/>
        <v>40487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92975</v>
      </c>
      <c r="F586" s="178">
        <f>work!I586+work!J586</f>
        <v>7666</v>
      </c>
      <c r="G586" s="122"/>
      <c r="H586" s="179" t="str">
        <f>work!L586</f>
        <v>20170807</v>
      </c>
      <c r="I586" s="121">
        <f t="shared" si="16"/>
        <v>92975</v>
      </c>
      <c r="J586" s="121">
        <f t="shared" si="17"/>
        <v>7666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62588</v>
      </c>
      <c r="F587" s="178">
        <f>work!I587+work!J587</f>
        <v>30550</v>
      </c>
      <c r="G587" s="122"/>
      <c r="H587" s="179" t="str">
        <f>work!L587</f>
        <v>20170807</v>
      </c>
      <c r="I587" s="121">
        <f t="shared" si="16"/>
        <v>62588</v>
      </c>
      <c r="J587" s="121">
        <f t="shared" si="17"/>
        <v>30550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48557</v>
      </c>
      <c r="F588" s="178">
        <f>work!I588+work!J588</f>
        <v>0</v>
      </c>
      <c r="G588" s="122"/>
      <c r="H588" s="179" t="str">
        <f>work!L588</f>
        <v>20170807</v>
      </c>
      <c r="I588" s="121">
        <f t="shared" si="16"/>
        <v>48557</v>
      </c>
      <c r="J588" s="121">
        <f t="shared" si="17"/>
        <v>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330620</v>
      </c>
      <c r="F589" s="178">
        <f>work!I589+work!J589</f>
        <v>285583</v>
      </c>
      <c r="G589" s="122"/>
      <c r="H589" s="179" t="str">
        <f>work!L589</f>
        <v>20170907</v>
      </c>
      <c r="I589" s="121">
        <f t="shared" si="16"/>
        <v>330620</v>
      </c>
      <c r="J589" s="121">
        <f t="shared" si="17"/>
        <v>285583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462249</v>
      </c>
      <c r="F590" s="178">
        <f>work!I590+work!J590</f>
        <v>0</v>
      </c>
      <c r="G590" s="122"/>
      <c r="H590" s="179" t="str">
        <f>work!L590</f>
        <v>20170807</v>
      </c>
      <c r="I590" s="121">
        <f t="shared" si="16"/>
        <v>462249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18160</v>
      </c>
      <c r="F591" s="178">
        <f>work!I591+work!J591</f>
        <v>35357</v>
      </c>
      <c r="G591" s="122"/>
      <c r="H591" s="179" t="str">
        <f>work!L591</f>
        <v>20170807</v>
      </c>
      <c r="I591" s="121">
        <f t="shared" si="16"/>
        <v>18160</v>
      </c>
      <c r="J591" s="121">
        <f t="shared" si="17"/>
        <v>35357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259732</v>
      </c>
      <c r="F593" s="178">
        <f>work!I593+work!J593</f>
        <v>1139470</v>
      </c>
      <c r="G593" s="122"/>
      <c r="H593" s="179" t="str">
        <f>work!L593</f>
        <v>20170907</v>
      </c>
      <c r="I593" s="121">
        <f t="shared" si="16"/>
        <v>259732</v>
      </c>
      <c r="J593" s="121">
        <f t="shared" si="17"/>
        <v>1139470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40523</v>
      </c>
      <c r="F594" s="178">
        <f>work!I594+work!J594</f>
        <v>250002</v>
      </c>
      <c r="G594" s="122"/>
      <c r="H594" s="179" t="str">
        <f>work!L594</f>
        <v>20170807</v>
      </c>
      <c r="I594" s="121">
        <f t="shared" si="16"/>
        <v>40523</v>
      </c>
      <c r="J594" s="121">
        <f t="shared" si="17"/>
        <v>250002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39437</v>
      </c>
      <c r="F595" s="178">
        <f>work!I595+work!J595</f>
        <v>1023168</v>
      </c>
      <c r="G595" s="122"/>
      <c r="H595" s="179" t="str">
        <f>work!L595</f>
        <v>20170807</v>
      </c>
      <c r="I595" s="121">
        <f t="shared" si="16"/>
        <v>39437</v>
      </c>
      <c r="J595" s="121">
        <f t="shared" si="17"/>
        <v>1023168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194041</v>
      </c>
      <c r="F596" s="178">
        <f>work!I596+work!J596</f>
        <v>322643</v>
      </c>
      <c r="G596" s="122"/>
      <c r="H596" s="179" t="str">
        <f>work!L596</f>
        <v>20170907</v>
      </c>
      <c r="I596" s="121">
        <f t="shared" si="16"/>
        <v>194041</v>
      </c>
      <c r="J596" s="121">
        <f t="shared" si="17"/>
        <v>322643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142361</v>
      </c>
      <c r="F597" s="178">
        <f>work!I597+work!J597</f>
        <v>1193994</v>
      </c>
      <c r="G597" s="122"/>
      <c r="H597" s="179" t="str">
        <f>work!L597</f>
        <v>20170907</v>
      </c>
      <c r="I597" s="121">
        <f t="shared" si="16"/>
        <v>142361</v>
      </c>
      <c r="J597" s="121">
        <f t="shared" si="17"/>
        <v>1193994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37330985</v>
      </c>
      <c r="G598" s="122"/>
      <c r="H598" s="179" t="str">
        <f>work!L598</f>
        <v>20170807</v>
      </c>
      <c r="I598" s="121">
        <f t="shared" si="16"/>
        <v>0</v>
      </c>
      <c r="J598" s="121">
        <f t="shared" si="17"/>
        <v>37330985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January-July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January-July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9/7/17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547218325</v>
      </c>
      <c r="D8" s="44">
        <f>SUM(top_20_ytd!D7+top_20_ytd!E7)</f>
        <v>478425295</v>
      </c>
      <c r="E8" s="44">
        <f>SUM(top_20_ytd!F7+top_20_ytd!G7)</f>
        <v>68793030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547218325</v>
      </c>
      <c r="P8" s="166">
        <f t="shared" si="3"/>
        <v>478425295</v>
      </c>
      <c r="Q8" s="213">
        <f t="shared" si="4"/>
        <v>68793030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277903634</v>
      </c>
      <c r="D9" s="46">
        <f>SUM(top_20_ytd!D8+top_20_ytd!E8)</f>
        <v>172534503</v>
      </c>
      <c r="E9" s="46">
        <f>SUM(top_20_ytd!F8+top_20_ytd!G8)</f>
        <v>105369131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277903634</v>
      </c>
      <c r="P9" s="121">
        <f t="shared" si="3"/>
        <v>172534503</v>
      </c>
      <c r="Q9" s="186">
        <f t="shared" si="4"/>
        <v>105369131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265031354</v>
      </c>
      <c r="D10" s="46">
        <f>SUM(top_20_ytd!D9+top_20_ytd!E9)</f>
        <v>232799888</v>
      </c>
      <c r="E10" s="46">
        <f>SUM(top_20_ytd!F9+top_20_ytd!G9)</f>
        <v>32231466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265031354</v>
      </c>
      <c r="P10" s="121">
        <f t="shared" si="3"/>
        <v>232799888</v>
      </c>
      <c r="Q10" s="186">
        <f t="shared" si="4"/>
        <v>32231466</v>
      </c>
      <c r="R10" s="211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152344939</v>
      </c>
      <c r="D11" s="46">
        <f>SUM(top_20_ytd!D10+top_20_ytd!E10)</f>
        <v>49164059</v>
      </c>
      <c r="E11" s="46">
        <f>SUM(top_20_ytd!F10+top_20_ytd!G10)</f>
        <v>103180880</v>
      </c>
      <c r="F11" s="76"/>
      <c r="G11" s="46"/>
      <c r="K11" s="138"/>
      <c r="L11" s="119">
        <v>4</v>
      </c>
      <c r="M11" s="120" t="str">
        <f t="shared" si="0"/>
        <v>Woodbridge Township</v>
      </c>
      <c r="N11" s="120" t="str">
        <f t="shared" si="1"/>
        <v>Middlesex</v>
      </c>
      <c r="O11" s="121">
        <f t="shared" si="2"/>
        <v>152344939</v>
      </c>
      <c r="P11" s="121">
        <f t="shared" si="3"/>
        <v>49164059</v>
      </c>
      <c r="Q11" s="186">
        <f t="shared" si="4"/>
        <v>103180880</v>
      </c>
      <c r="R11" s="211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142162833</v>
      </c>
      <c r="D12" s="46">
        <f>SUM(top_20_ytd!D11+top_20_ytd!E11)</f>
        <v>32859726</v>
      </c>
      <c r="E12" s="46">
        <f>SUM(top_20_ytd!F11+top_20_ytd!G11)</f>
        <v>109303107</v>
      </c>
      <c r="F12" s="76"/>
      <c r="G12" s="46"/>
      <c r="K12" s="138"/>
      <c r="L12" s="119">
        <v>5</v>
      </c>
      <c r="M12" s="120" t="str">
        <f t="shared" si="0"/>
        <v>Edison Township</v>
      </c>
      <c r="N12" s="120" t="str">
        <f t="shared" si="1"/>
        <v>Middlesex</v>
      </c>
      <c r="O12" s="121">
        <f t="shared" si="2"/>
        <v>142162833</v>
      </c>
      <c r="P12" s="121">
        <f t="shared" si="3"/>
        <v>32859726</v>
      </c>
      <c r="Q12" s="186">
        <f t="shared" si="4"/>
        <v>109303107</v>
      </c>
      <c r="R12" s="211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142134483</v>
      </c>
      <c r="D13" s="46">
        <f>SUM(top_20_ytd!D12+top_20_ytd!E12)</f>
        <v>17351108</v>
      </c>
      <c r="E13" s="46">
        <f>SUM(top_20_ytd!F12+top_20_ytd!G12)</f>
        <v>124783375</v>
      </c>
      <c r="F13" s="76"/>
      <c r="G13" s="46"/>
      <c r="K13" s="138"/>
      <c r="L13" s="119">
        <v>6</v>
      </c>
      <c r="M13" s="120" t="str">
        <f t="shared" si="0"/>
        <v>Bridgewater Township</v>
      </c>
      <c r="N13" s="120" t="str">
        <f t="shared" si="1"/>
        <v>Somerset</v>
      </c>
      <c r="O13" s="121">
        <f t="shared" si="2"/>
        <v>142134483</v>
      </c>
      <c r="P13" s="121">
        <f t="shared" si="3"/>
        <v>17351108</v>
      </c>
      <c r="Q13" s="186">
        <f t="shared" si="4"/>
        <v>124783375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102531330</v>
      </c>
      <c r="D14" s="46">
        <f>SUM(top_20_ytd!D13+top_20_ytd!E13)</f>
        <v>78735111</v>
      </c>
      <c r="E14" s="46">
        <f>SUM(top_20_ytd!F13+top_20_ytd!G13)</f>
        <v>23796219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102531330</v>
      </c>
      <c r="P14" s="121">
        <f t="shared" si="3"/>
        <v>78735111</v>
      </c>
      <c r="Q14" s="186">
        <f t="shared" si="4"/>
        <v>23796219</v>
      </c>
      <c r="R14" s="211"/>
    </row>
    <row r="15" spans="1:18" ht="15">
      <c r="A15" s="18" t="str">
        <f>top_20_ytd!A14</f>
        <v>Paramus Borough</v>
      </c>
      <c r="B15" s="18" t="str">
        <f>top_20_ytd!B14</f>
        <v>Bergen</v>
      </c>
      <c r="C15" s="46">
        <f t="shared" si="5"/>
        <v>100677651</v>
      </c>
      <c r="D15" s="46">
        <f>SUM(top_20_ytd!D14+top_20_ytd!E14)</f>
        <v>14411503</v>
      </c>
      <c r="E15" s="46">
        <f>SUM(top_20_ytd!F14+top_20_ytd!G14)</f>
        <v>86266148</v>
      </c>
      <c r="F15" s="76"/>
      <c r="G15" s="46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100677651</v>
      </c>
      <c r="P15" s="121">
        <f t="shared" si="3"/>
        <v>14411503</v>
      </c>
      <c r="Q15" s="186">
        <f t="shared" si="4"/>
        <v>86266148</v>
      </c>
      <c r="R15" s="211"/>
    </row>
    <row r="16" spans="1:18" ht="15">
      <c r="A16" s="18" t="str">
        <f>top_20_ytd!A15</f>
        <v>Secaucus Town</v>
      </c>
      <c r="B16" s="18" t="str">
        <f>top_20_ytd!B15</f>
        <v>Hudson</v>
      </c>
      <c r="C16" s="46">
        <f t="shared" si="5"/>
        <v>98990613</v>
      </c>
      <c r="D16" s="46">
        <f>SUM(top_20_ytd!D15+top_20_ytd!E15)</f>
        <v>16529394</v>
      </c>
      <c r="E16" s="46">
        <f>SUM(top_20_ytd!F15+top_20_ytd!G15)</f>
        <v>82461219</v>
      </c>
      <c r="G16" s="46"/>
      <c r="K16" s="138"/>
      <c r="L16" s="119">
        <v>9</v>
      </c>
      <c r="M16" s="120" t="str">
        <f t="shared" si="0"/>
        <v>Secaucus Town</v>
      </c>
      <c r="N16" s="120" t="str">
        <f t="shared" si="1"/>
        <v>Hudson</v>
      </c>
      <c r="O16" s="121">
        <f t="shared" si="2"/>
        <v>98990613</v>
      </c>
      <c r="P16" s="121">
        <f t="shared" si="3"/>
        <v>16529394</v>
      </c>
      <c r="Q16" s="186">
        <f t="shared" si="4"/>
        <v>82461219</v>
      </c>
      <c r="R16" s="211"/>
    </row>
    <row r="17" spans="1:18" ht="15">
      <c r="A17" s="18" t="str">
        <f>top_20_ytd!A16</f>
        <v>Weehawken Township</v>
      </c>
      <c r="B17" s="18" t="str">
        <f>top_20_ytd!B16</f>
        <v>Hudson</v>
      </c>
      <c r="C17" s="46">
        <f t="shared" si="5"/>
        <v>94228198</v>
      </c>
      <c r="D17" s="46">
        <f>SUM(top_20_ytd!D16+top_20_ytd!E16)</f>
        <v>87455228</v>
      </c>
      <c r="E17" s="46">
        <f>SUM(top_20_ytd!F16+top_20_ytd!G16)</f>
        <v>6772970</v>
      </c>
      <c r="G17" s="46"/>
      <c r="K17" s="138"/>
      <c r="L17" s="119">
        <v>10</v>
      </c>
      <c r="M17" s="120" t="str">
        <f t="shared" si="0"/>
        <v>Weehawken Township</v>
      </c>
      <c r="N17" s="120" t="str">
        <f t="shared" si="1"/>
        <v>Hudson</v>
      </c>
      <c r="O17" s="121">
        <f t="shared" si="2"/>
        <v>94228198</v>
      </c>
      <c r="P17" s="121">
        <f t="shared" si="3"/>
        <v>87455228</v>
      </c>
      <c r="Q17" s="186">
        <f t="shared" si="4"/>
        <v>6772970</v>
      </c>
      <c r="R17" s="211"/>
    </row>
    <row r="18" spans="1:18" ht="15">
      <c r="A18" s="18" t="str">
        <f>top_20_ytd!A17</f>
        <v>Parsippany-Troy Hills Twp</v>
      </c>
      <c r="B18" s="18" t="str">
        <f>top_20_ytd!B17</f>
        <v>Morris</v>
      </c>
      <c r="C18" s="46">
        <f t="shared" si="5"/>
        <v>90281201</v>
      </c>
      <c r="D18" s="46">
        <f>SUM(top_20_ytd!D17+top_20_ytd!E17)</f>
        <v>64654384</v>
      </c>
      <c r="E18" s="46">
        <f>SUM(top_20_ytd!F17+top_20_ytd!G17)</f>
        <v>25626817</v>
      </c>
      <c r="G18" s="46"/>
      <c r="K18" s="138"/>
      <c r="L18" s="119">
        <v>11</v>
      </c>
      <c r="M18" s="120" t="str">
        <f t="shared" si="0"/>
        <v>Parsippany-Troy Hills Twp</v>
      </c>
      <c r="N18" s="120" t="str">
        <f t="shared" si="1"/>
        <v>Morris</v>
      </c>
      <c r="O18" s="121">
        <f t="shared" si="2"/>
        <v>90281201</v>
      </c>
      <c r="P18" s="121">
        <f t="shared" si="3"/>
        <v>64654384</v>
      </c>
      <c r="Q18" s="186">
        <f t="shared" si="4"/>
        <v>25626817</v>
      </c>
      <c r="R18" s="211"/>
    </row>
    <row r="19" spans="1:18" ht="15">
      <c r="A19" s="18" t="str">
        <f>top_20_ytd!A18</f>
        <v>Bayonne City</v>
      </c>
      <c r="B19" s="18" t="str">
        <f>top_20_ytd!B18</f>
        <v>Hudson</v>
      </c>
      <c r="C19" s="46">
        <f t="shared" si="5"/>
        <v>84588498</v>
      </c>
      <c r="D19" s="46">
        <f>SUM(top_20_ytd!D18+top_20_ytd!E18)</f>
        <v>54899498</v>
      </c>
      <c r="E19" s="46">
        <f>SUM(top_20_ytd!F18+top_20_ytd!G18)</f>
        <v>29689000</v>
      </c>
      <c r="G19" s="46"/>
      <c r="K19" s="138"/>
      <c r="L19" s="119">
        <v>12</v>
      </c>
      <c r="M19" s="120" t="str">
        <f t="shared" si="0"/>
        <v>Bayonne City</v>
      </c>
      <c r="N19" s="120" t="str">
        <f t="shared" si="1"/>
        <v>Hudson</v>
      </c>
      <c r="O19" s="121">
        <f t="shared" si="2"/>
        <v>84588498</v>
      </c>
      <c r="P19" s="121">
        <f t="shared" si="3"/>
        <v>54899498</v>
      </c>
      <c r="Q19" s="186">
        <f t="shared" si="4"/>
        <v>29689000</v>
      </c>
      <c r="R19" s="211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83383424</v>
      </c>
      <c r="D20" s="46">
        <f>SUM(top_20_ytd!D19+top_20_ytd!E19)</f>
        <v>57014475</v>
      </c>
      <c r="E20" s="46">
        <f>SUM(top_20_ytd!F19+top_20_ytd!G19)</f>
        <v>26368949</v>
      </c>
      <c r="G20" s="46"/>
      <c r="K20" s="138"/>
      <c r="L20" s="119">
        <v>13</v>
      </c>
      <c r="M20" s="120" t="str">
        <f t="shared" si="0"/>
        <v>Toms River Township</v>
      </c>
      <c r="N20" s="120" t="str">
        <f t="shared" si="1"/>
        <v>Ocean</v>
      </c>
      <c r="O20" s="121">
        <f t="shared" si="2"/>
        <v>83383424</v>
      </c>
      <c r="P20" s="121">
        <f t="shared" si="3"/>
        <v>57014475</v>
      </c>
      <c r="Q20" s="186">
        <f t="shared" si="4"/>
        <v>26368949</v>
      </c>
      <c r="R20" s="211"/>
    </row>
    <row r="21" spans="1:18" ht="15">
      <c r="A21" s="18" t="str">
        <f>top_20_ytd!A20</f>
        <v>Bernards Township</v>
      </c>
      <c r="B21" s="18" t="str">
        <f>top_20_ytd!B20</f>
        <v>Somerset</v>
      </c>
      <c r="C21" s="46">
        <f t="shared" si="5"/>
        <v>82856267</v>
      </c>
      <c r="D21" s="46">
        <f>SUM(top_20_ytd!D20+top_20_ytd!E20)</f>
        <v>14876839</v>
      </c>
      <c r="E21" s="46">
        <f>SUM(top_20_ytd!F20+top_20_ytd!G20)</f>
        <v>67979428</v>
      </c>
      <c r="G21" s="46"/>
      <c r="K21" s="138"/>
      <c r="L21" s="119">
        <v>14</v>
      </c>
      <c r="M21" s="120" t="str">
        <f t="shared" si="0"/>
        <v>Bernards Township</v>
      </c>
      <c r="N21" s="120" t="str">
        <f t="shared" si="1"/>
        <v>Somerset</v>
      </c>
      <c r="O21" s="121">
        <f t="shared" si="2"/>
        <v>82856267</v>
      </c>
      <c r="P21" s="121">
        <f t="shared" si="3"/>
        <v>14876839</v>
      </c>
      <c r="Q21" s="186">
        <f t="shared" si="4"/>
        <v>67979428</v>
      </c>
      <c r="R21" s="211"/>
    </row>
    <row r="22" spans="1:18" ht="15">
      <c r="A22" s="18" t="str">
        <f>top_20_ytd!A21</f>
        <v>Atlantic City</v>
      </c>
      <c r="B22" s="18" t="str">
        <f>top_20_ytd!B21</f>
        <v>Atlantic</v>
      </c>
      <c r="C22" s="46">
        <f t="shared" si="5"/>
        <v>82471101</v>
      </c>
      <c r="D22" s="46">
        <f>SUM(top_20_ytd!D21+top_20_ytd!E21)</f>
        <v>61665095</v>
      </c>
      <c r="E22" s="46">
        <f>SUM(top_20_ytd!F21+top_20_ytd!G21)</f>
        <v>20806006</v>
      </c>
      <c r="G22" s="46"/>
      <c r="K22" s="138"/>
      <c r="L22" s="119">
        <v>15</v>
      </c>
      <c r="M22" s="120" t="str">
        <f t="shared" si="0"/>
        <v>Atlantic City</v>
      </c>
      <c r="N22" s="120" t="str">
        <f t="shared" si="1"/>
        <v>Atlantic</v>
      </c>
      <c r="O22" s="121">
        <f t="shared" si="2"/>
        <v>82471101</v>
      </c>
      <c r="P22" s="121">
        <f t="shared" si="3"/>
        <v>61665095</v>
      </c>
      <c r="Q22" s="186">
        <f t="shared" si="4"/>
        <v>20806006</v>
      </c>
      <c r="R22" s="211"/>
    </row>
    <row r="23" spans="1:18" ht="15">
      <c r="A23" s="18" t="str">
        <f>top_20_ytd!A22</f>
        <v>Sayreville Borough</v>
      </c>
      <c r="B23" s="18" t="str">
        <f>top_20_ytd!B22</f>
        <v>Middlesex</v>
      </c>
      <c r="C23" s="46">
        <f t="shared" si="5"/>
        <v>82106040</v>
      </c>
      <c r="D23" s="46">
        <f>SUM(top_20_ytd!D22+top_20_ytd!E22)</f>
        <v>9193436</v>
      </c>
      <c r="E23" s="46">
        <f>SUM(top_20_ytd!F22+top_20_ytd!G22)</f>
        <v>72912604</v>
      </c>
      <c r="G23" s="46"/>
      <c r="K23" s="138"/>
      <c r="L23" s="119">
        <v>16</v>
      </c>
      <c r="M23" s="120" t="str">
        <f t="shared" si="0"/>
        <v>Sayreville Borough</v>
      </c>
      <c r="N23" s="120" t="str">
        <f t="shared" si="1"/>
        <v>Middlesex</v>
      </c>
      <c r="O23" s="121">
        <f t="shared" si="2"/>
        <v>82106040</v>
      </c>
      <c r="P23" s="121">
        <f t="shared" si="3"/>
        <v>9193436</v>
      </c>
      <c r="Q23" s="186">
        <f t="shared" si="4"/>
        <v>72912604</v>
      </c>
      <c r="R23" s="211"/>
    </row>
    <row r="24" spans="1:18" ht="15">
      <c r="A24" s="18" t="str">
        <f>top_20_ytd!A23</f>
        <v>Piscataway Township</v>
      </c>
      <c r="B24" s="18" t="str">
        <f>top_20_ytd!B23</f>
        <v>Middlesex</v>
      </c>
      <c r="C24" s="46">
        <f t="shared" si="5"/>
        <v>78975656</v>
      </c>
      <c r="D24" s="46">
        <f>SUM(top_20_ytd!D23+top_20_ytd!E23)</f>
        <v>9311668</v>
      </c>
      <c r="E24" s="46">
        <f>SUM(top_20_ytd!F23+top_20_ytd!G23)</f>
        <v>69663988</v>
      </c>
      <c r="G24" s="46"/>
      <c r="K24" s="138"/>
      <c r="L24" s="119">
        <v>17</v>
      </c>
      <c r="M24" s="120" t="str">
        <f t="shared" si="0"/>
        <v>Piscataway Township</v>
      </c>
      <c r="N24" s="120" t="str">
        <f t="shared" si="1"/>
        <v>Middlesex</v>
      </c>
      <c r="O24" s="121">
        <f t="shared" si="2"/>
        <v>78975656</v>
      </c>
      <c r="P24" s="121">
        <f t="shared" si="3"/>
        <v>9311668</v>
      </c>
      <c r="Q24" s="186">
        <f t="shared" si="4"/>
        <v>69663988</v>
      </c>
      <c r="R24" s="211"/>
    </row>
    <row r="25" spans="1:18" ht="15">
      <c r="A25" s="18" t="str">
        <f>top_20_ytd!A24</f>
        <v>Camden City</v>
      </c>
      <c r="B25" s="18" t="str">
        <f>top_20_ytd!B24</f>
        <v>Camden</v>
      </c>
      <c r="C25" s="46">
        <f t="shared" si="5"/>
        <v>77602005</v>
      </c>
      <c r="D25" s="46">
        <f>SUM(top_20_ytd!D24+top_20_ytd!E24)</f>
        <v>12398129</v>
      </c>
      <c r="E25" s="46">
        <f>SUM(top_20_ytd!F24+top_20_ytd!G24)</f>
        <v>65203876</v>
      </c>
      <c r="G25" s="46"/>
      <c r="K25" s="138"/>
      <c r="L25" s="119">
        <v>18</v>
      </c>
      <c r="M25" s="120" t="str">
        <f t="shared" si="0"/>
        <v>Camden City</v>
      </c>
      <c r="N25" s="120" t="str">
        <f t="shared" si="1"/>
        <v>Camden</v>
      </c>
      <c r="O25" s="121">
        <f t="shared" si="2"/>
        <v>77602005</v>
      </c>
      <c r="P25" s="121">
        <f t="shared" si="3"/>
        <v>12398129</v>
      </c>
      <c r="Q25" s="186">
        <f t="shared" si="4"/>
        <v>65203876</v>
      </c>
      <c r="R25" s="211"/>
    </row>
    <row r="26" spans="1:18" ht="15">
      <c r="A26" s="18" t="str">
        <f>top_20_ytd!A25</f>
        <v>Montvale Borough</v>
      </c>
      <c r="B26" s="18" t="str">
        <f>top_20_ytd!B25</f>
        <v>Bergen</v>
      </c>
      <c r="C26" s="46">
        <f t="shared" si="5"/>
        <v>75181109</v>
      </c>
      <c r="D26" s="46">
        <f>SUM(top_20_ytd!D25+top_20_ytd!E25)</f>
        <v>7772787</v>
      </c>
      <c r="E26" s="46">
        <f>SUM(top_20_ytd!F25+top_20_ytd!G25)</f>
        <v>67408322</v>
      </c>
      <c r="G26" s="46"/>
      <c r="K26" s="138"/>
      <c r="L26" s="119">
        <v>19</v>
      </c>
      <c r="M26" s="120" t="str">
        <f t="shared" si="0"/>
        <v>Montvale Borough</v>
      </c>
      <c r="N26" s="120" t="str">
        <f t="shared" si="1"/>
        <v>Bergen</v>
      </c>
      <c r="O26" s="121">
        <f t="shared" si="2"/>
        <v>75181109</v>
      </c>
      <c r="P26" s="121">
        <f t="shared" si="3"/>
        <v>7772787</v>
      </c>
      <c r="Q26" s="186">
        <f t="shared" si="4"/>
        <v>67408322</v>
      </c>
      <c r="R26" s="211"/>
    </row>
    <row r="27" spans="1:18" ht="15">
      <c r="A27" s="18" t="str">
        <f>top_20_ytd!A26</f>
        <v>Princeton (1114)</v>
      </c>
      <c r="B27" s="18" t="str">
        <f>top_20_ytd!B26</f>
        <v>Mercer</v>
      </c>
      <c r="C27" s="46">
        <f t="shared" si="5"/>
        <v>73092369</v>
      </c>
      <c r="D27" s="46">
        <f>SUM(top_20_ytd!D26+top_20_ytd!E26)</f>
        <v>40887437</v>
      </c>
      <c r="E27" s="46">
        <f>SUM(top_20_ytd!F26+top_20_ytd!G26)</f>
        <v>32204932</v>
      </c>
      <c r="G27" s="46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73092369</v>
      </c>
      <c r="P27" s="121">
        <f t="shared" si="3"/>
        <v>40887437</v>
      </c>
      <c r="Q27" s="186">
        <f t="shared" si="4"/>
        <v>32204932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2733761030</v>
      </c>
      <c r="D29" s="49">
        <f>SUM(D8:D27)</f>
        <v>1512939563</v>
      </c>
      <c r="E29" s="49">
        <f>SUM(E8:E27)</f>
        <v>1220821467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2733761030</v>
      </c>
      <c r="P29" s="121">
        <f t="shared" si="6"/>
        <v>1512939563</v>
      </c>
      <c r="Q29" s="186">
        <f t="shared" si="6"/>
        <v>1220821467</v>
      </c>
      <c r="R29" s="211"/>
    </row>
    <row r="30" spans="1:18" ht="15">
      <c r="A30" s="18" t="s">
        <v>6</v>
      </c>
      <c r="C30" s="52">
        <f>D30+E30</f>
        <v>9255727970</v>
      </c>
      <c r="D30" s="27">
        <f>SUM(top_20_ytd!D28:E28)</f>
        <v>4888777624</v>
      </c>
      <c r="E30" s="27">
        <f>SUM(top_20_ytd!F28:G28)</f>
        <v>4366950346</v>
      </c>
      <c r="K30" s="138"/>
      <c r="L30" s="122"/>
      <c r="M30" s="120" t="str">
        <f>A30</f>
        <v>New Jersey</v>
      </c>
      <c r="N30" s="120"/>
      <c r="O30" s="123">
        <f t="shared" si="6"/>
        <v>9255727970</v>
      </c>
      <c r="P30" s="123">
        <f t="shared" si="6"/>
        <v>4888777624</v>
      </c>
      <c r="Q30" s="215">
        <f t="shared" si="6"/>
        <v>4366950346</v>
      </c>
      <c r="R30" s="211"/>
    </row>
    <row r="31" spans="1:18" ht="15">
      <c r="A31" s="18" t="s">
        <v>12</v>
      </c>
      <c r="C31" s="42">
        <f>C29/C30</f>
        <v>0.2953588349680074</v>
      </c>
      <c r="D31" s="42">
        <f>D29/D30</f>
        <v>0.3094719538014315</v>
      </c>
      <c r="E31" s="42">
        <f>E29/E30</f>
        <v>0.27955927369731537</v>
      </c>
      <c r="K31" s="138"/>
      <c r="L31" s="122"/>
      <c r="M31" s="120" t="str">
        <f>A31</f>
        <v>Top as a % of New Jersey</v>
      </c>
      <c r="N31" s="120"/>
      <c r="O31" s="124">
        <f>O29/O30</f>
        <v>0.2953588349680074</v>
      </c>
      <c r="P31" s="124">
        <f>P29/P30</f>
        <v>0.3094719538014315</v>
      </c>
      <c r="Q31" s="216">
        <f>Q29/Q30</f>
        <v>0.27955927369731537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146996527</v>
      </c>
      <c r="D35" s="46">
        <f>SUM(top_20_ytd!D32+top_20_ytd!E32)</f>
        <v>0</v>
      </c>
      <c r="E35" s="46">
        <f>SUM(top_20_ytd!F32+top_20_ytd!G32)</f>
        <v>146996527</v>
      </c>
      <c r="K35" s="138"/>
      <c r="L35" s="51"/>
      <c r="M35" s="17" t="str">
        <f>A35</f>
        <v>State Buildings</v>
      </c>
      <c r="N35" s="51"/>
      <c r="O35" s="39">
        <f>P35+Q35</f>
        <v>146996527</v>
      </c>
      <c r="P35" s="39">
        <f>D35</f>
        <v>0</v>
      </c>
      <c r="Q35" s="39">
        <f>E35</f>
        <v>146996527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July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July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9/7/17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Hoboken City</v>
      </c>
      <c r="B8" s="18" t="str">
        <f>top_20!B7</f>
        <v>Hudson</v>
      </c>
      <c r="C8" s="66">
        <f>D8+E8</f>
        <v>158390708</v>
      </c>
      <c r="D8" s="44">
        <f>SUM(top_20!D7+top_20!E7)</f>
        <v>157516072</v>
      </c>
      <c r="E8" s="44">
        <f>SUM(top_20!F7+top_20!G7)</f>
        <v>874636</v>
      </c>
      <c r="F8" s="26"/>
      <c r="H8" s="5"/>
      <c r="K8" s="138"/>
      <c r="L8" s="164">
        <v>1</v>
      </c>
      <c r="M8" s="165" t="str">
        <f t="shared" si="0"/>
        <v>Hoboken City</v>
      </c>
      <c r="N8" s="165" t="str">
        <f t="shared" si="1"/>
        <v>Hudson</v>
      </c>
      <c r="O8" s="166">
        <f t="shared" si="2"/>
        <v>158390708</v>
      </c>
      <c r="P8" s="166">
        <f t="shared" si="3"/>
        <v>157516072</v>
      </c>
      <c r="Q8" s="166">
        <f t="shared" si="4"/>
        <v>874636</v>
      </c>
      <c r="R8" s="211"/>
    </row>
    <row r="9" spans="1:18" ht="15">
      <c r="A9" s="18" t="str">
        <f>top_20!A8</f>
        <v>Bridgewater Township</v>
      </c>
      <c r="B9" s="18" t="str">
        <f>top_20!B8</f>
        <v>Somerset</v>
      </c>
      <c r="C9" s="49">
        <f aca="true" t="shared" si="5" ref="C9:C26">D9+E9</f>
        <v>57378745</v>
      </c>
      <c r="D9" s="46">
        <f>SUM(top_20!D8+top_20!E8)</f>
        <v>2313198</v>
      </c>
      <c r="E9" s="46">
        <f>SUM(top_20!F8+top_20!G8)</f>
        <v>55065547</v>
      </c>
      <c r="F9" s="26"/>
      <c r="G9" s="5"/>
      <c r="H9" s="5"/>
      <c r="K9" s="138"/>
      <c r="L9" s="119">
        <v>2</v>
      </c>
      <c r="M9" s="120" t="str">
        <f t="shared" si="0"/>
        <v>Bridgewater Township</v>
      </c>
      <c r="N9" s="120" t="str">
        <f t="shared" si="1"/>
        <v>Somerset</v>
      </c>
      <c r="O9" s="121">
        <f t="shared" si="2"/>
        <v>57378745</v>
      </c>
      <c r="P9" s="121">
        <f t="shared" si="3"/>
        <v>2313198</v>
      </c>
      <c r="Q9" s="121">
        <f t="shared" si="4"/>
        <v>55065547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56199370</v>
      </c>
      <c r="D10" s="46">
        <f>SUM(top_20!D9+top_20!E9)</f>
        <v>56030000</v>
      </c>
      <c r="E10" s="46">
        <f>SUM(top_20!F9+top_20!G9)</f>
        <v>169370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56199370</v>
      </c>
      <c r="P10" s="121">
        <f t="shared" si="3"/>
        <v>56030000</v>
      </c>
      <c r="Q10" s="121">
        <f t="shared" si="4"/>
        <v>169370</v>
      </c>
      <c r="R10" s="211"/>
    </row>
    <row r="11" spans="1:18" ht="15">
      <c r="A11" s="18" t="str">
        <f>top_20!A10</f>
        <v>Jersey City</v>
      </c>
      <c r="B11" s="18" t="str">
        <f>top_20!B10</f>
        <v>Hudson</v>
      </c>
      <c r="C11" s="49">
        <f t="shared" si="5"/>
        <v>47576217</v>
      </c>
      <c r="D11" s="46">
        <f>SUM(top_20!D10+top_20!E10)</f>
        <v>32059930</v>
      </c>
      <c r="E11" s="46">
        <f>SUM(top_20!F10+top_20!G10)</f>
        <v>15516287</v>
      </c>
      <c r="F11" s="26"/>
      <c r="G11" s="5"/>
      <c r="H11" s="5"/>
      <c r="K11" s="138"/>
      <c r="L11" s="119">
        <v>4</v>
      </c>
      <c r="M11" s="120" t="str">
        <f t="shared" si="0"/>
        <v>Jersey City</v>
      </c>
      <c r="N11" s="120" t="str">
        <f t="shared" si="1"/>
        <v>Hudson</v>
      </c>
      <c r="O11" s="121">
        <f t="shared" si="2"/>
        <v>47576217</v>
      </c>
      <c r="P11" s="121">
        <f t="shared" si="3"/>
        <v>32059930</v>
      </c>
      <c r="Q11" s="121">
        <f t="shared" si="4"/>
        <v>15516287</v>
      </c>
      <c r="R11" s="211"/>
    </row>
    <row r="12" spans="1:18" ht="15">
      <c r="A12" s="18" t="str">
        <f>top_20!A11</f>
        <v>Camden City</v>
      </c>
      <c r="B12" s="18" t="str">
        <f>top_20!B11</f>
        <v>Camden</v>
      </c>
      <c r="C12" s="49">
        <f t="shared" si="5"/>
        <v>36202688</v>
      </c>
      <c r="D12" s="46">
        <f>SUM(top_20!D11+top_20!E11)</f>
        <v>2874108</v>
      </c>
      <c r="E12" s="46">
        <f>SUM(top_20!F11+top_20!G11)</f>
        <v>33328580</v>
      </c>
      <c r="F12" s="26"/>
      <c r="G12" s="5"/>
      <c r="H12" s="5"/>
      <c r="K12" s="138"/>
      <c r="L12" s="119">
        <v>5</v>
      </c>
      <c r="M12" s="120" t="str">
        <f t="shared" si="0"/>
        <v>Camden City</v>
      </c>
      <c r="N12" s="120" t="str">
        <f t="shared" si="1"/>
        <v>Camden</v>
      </c>
      <c r="O12" s="121">
        <f t="shared" si="2"/>
        <v>36202688</v>
      </c>
      <c r="P12" s="121">
        <f t="shared" si="3"/>
        <v>2874108</v>
      </c>
      <c r="Q12" s="121">
        <f t="shared" si="4"/>
        <v>33328580</v>
      </c>
      <c r="R12" s="211"/>
    </row>
    <row r="13" spans="1:18" ht="15">
      <c r="A13" s="18" t="str">
        <f>top_20!A12</f>
        <v>Montvale Borough</v>
      </c>
      <c r="B13" s="18" t="str">
        <f>top_20!B12</f>
        <v>Bergen</v>
      </c>
      <c r="C13" s="49">
        <f t="shared" si="5"/>
        <v>28586969</v>
      </c>
      <c r="D13" s="46">
        <f>SUM(top_20!D12+top_20!E12)</f>
        <v>2891894</v>
      </c>
      <c r="E13" s="46">
        <f>SUM(top_20!F12+top_20!G12)</f>
        <v>25695075</v>
      </c>
      <c r="F13" s="26"/>
      <c r="G13" s="5"/>
      <c r="H13" s="5"/>
      <c r="K13" s="138"/>
      <c r="L13" s="119">
        <v>6</v>
      </c>
      <c r="M13" s="120" t="str">
        <f t="shared" si="0"/>
        <v>Montvale Borough</v>
      </c>
      <c r="N13" s="120" t="str">
        <f t="shared" si="1"/>
        <v>Bergen</v>
      </c>
      <c r="O13" s="121">
        <f t="shared" si="2"/>
        <v>28586969</v>
      </c>
      <c r="P13" s="121">
        <f t="shared" si="3"/>
        <v>2891894</v>
      </c>
      <c r="Q13" s="121">
        <f t="shared" si="4"/>
        <v>25695075</v>
      </c>
      <c r="R13" s="211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25783923</v>
      </c>
      <c r="D14" s="46">
        <f>SUM(top_20!D13+top_20!E13)</f>
        <v>21232582</v>
      </c>
      <c r="E14" s="46">
        <f>SUM(top_20!F13+top_20!G13)</f>
        <v>4551341</v>
      </c>
      <c r="F14" s="26"/>
      <c r="G14" s="5"/>
      <c r="H14" s="5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25783923</v>
      </c>
      <c r="P14" s="121">
        <f t="shared" si="3"/>
        <v>21232582</v>
      </c>
      <c r="Q14" s="121">
        <f t="shared" si="4"/>
        <v>4551341</v>
      </c>
      <c r="R14" s="211"/>
    </row>
    <row r="15" spans="1:18" ht="15">
      <c r="A15" s="18" t="str">
        <f>top_20!A14</f>
        <v>Oldmans Township</v>
      </c>
      <c r="B15" s="18" t="str">
        <f>top_20!B14</f>
        <v>Salem</v>
      </c>
      <c r="C15" s="49">
        <f t="shared" si="5"/>
        <v>22084677</v>
      </c>
      <c r="D15" s="46">
        <f>SUM(top_20!D14+top_20!E14)</f>
        <v>83639</v>
      </c>
      <c r="E15" s="46">
        <f>SUM(top_20!F14+top_20!G14)</f>
        <v>22001038</v>
      </c>
      <c r="F15" s="26"/>
      <c r="G15" s="5"/>
      <c r="H15" s="5"/>
      <c r="K15" s="138"/>
      <c r="L15" s="119">
        <v>8</v>
      </c>
      <c r="M15" s="120" t="str">
        <f t="shared" si="0"/>
        <v>Oldmans Township</v>
      </c>
      <c r="N15" s="120" t="str">
        <f t="shared" si="1"/>
        <v>Salem</v>
      </c>
      <c r="O15" s="121">
        <f t="shared" si="2"/>
        <v>22084677</v>
      </c>
      <c r="P15" s="121">
        <f t="shared" si="3"/>
        <v>83639</v>
      </c>
      <c r="Q15" s="121">
        <f t="shared" si="4"/>
        <v>22001038</v>
      </c>
      <c r="R15" s="211"/>
    </row>
    <row r="16" spans="1:18" ht="15">
      <c r="A16" s="18" t="str">
        <f>top_20!A15</f>
        <v>Plainfield City</v>
      </c>
      <c r="B16" s="18" t="str">
        <f>top_20!B15</f>
        <v>Union</v>
      </c>
      <c r="C16" s="49">
        <f t="shared" si="5"/>
        <v>21004618</v>
      </c>
      <c r="D16" s="46">
        <f>SUM(top_20!D15+top_20!E15)</f>
        <v>2943203</v>
      </c>
      <c r="E16" s="46">
        <f>SUM(top_20!F15+top_20!G15)</f>
        <v>18061415</v>
      </c>
      <c r="F16" s="26"/>
      <c r="G16" s="5"/>
      <c r="H16" s="5"/>
      <c r="K16" s="138"/>
      <c r="L16" s="119">
        <v>9</v>
      </c>
      <c r="M16" s="120" t="str">
        <f t="shared" si="0"/>
        <v>Plainfield City</v>
      </c>
      <c r="N16" s="120" t="str">
        <f t="shared" si="1"/>
        <v>Union</v>
      </c>
      <c r="O16" s="121">
        <f t="shared" si="2"/>
        <v>21004618</v>
      </c>
      <c r="P16" s="121">
        <f t="shared" si="3"/>
        <v>2943203</v>
      </c>
      <c r="Q16" s="121">
        <f t="shared" si="4"/>
        <v>18061415</v>
      </c>
      <c r="R16" s="211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16786232</v>
      </c>
      <c r="D17" s="46">
        <f>SUM(top_20!D16+top_20!E16)</f>
        <v>11023173</v>
      </c>
      <c r="E17" s="46">
        <f>SUM(top_20!F16+top_20!G16)</f>
        <v>5763059</v>
      </c>
      <c r="F17" s="26"/>
      <c r="G17" s="5"/>
      <c r="H17" s="5"/>
      <c r="K17" s="138"/>
      <c r="L17" s="119">
        <v>10</v>
      </c>
      <c r="M17" s="120" t="str">
        <f t="shared" si="0"/>
        <v>Woodbridge Township</v>
      </c>
      <c r="N17" s="120" t="str">
        <f t="shared" si="1"/>
        <v>Middlesex</v>
      </c>
      <c r="O17" s="121">
        <f t="shared" si="2"/>
        <v>16786232</v>
      </c>
      <c r="P17" s="121">
        <f t="shared" si="3"/>
        <v>11023173</v>
      </c>
      <c r="Q17" s="121">
        <f t="shared" si="4"/>
        <v>5763059</v>
      </c>
      <c r="R17" s="211"/>
    </row>
    <row r="18" spans="1:18" ht="15">
      <c r="A18" s="18" t="str">
        <f>top_20!A17</f>
        <v>Mahwah Township</v>
      </c>
      <c r="B18" s="18" t="str">
        <f>top_20!B17</f>
        <v>Bergen</v>
      </c>
      <c r="C18" s="49">
        <f t="shared" si="5"/>
        <v>15796260</v>
      </c>
      <c r="D18" s="46">
        <f>SUM(top_20!D17+top_20!E17)</f>
        <v>3339260</v>
      </c>
      <c r="E18" s="46">
        <f>SUM(top_20!F17+top_20!G17)</f>
        <v>12457000</v>
      </c>
      <c r="F18" s="26"/>
      <c r="G18" s="5"/>
      <c r="H18" s="5"/>
      <c r="K18" s="138"/>
      <c r="L18" s="119">
        <v>11</v>
      </c>
      <c r="M18" s="120" t="str">
        <f t="shared" si="0"/>
        <v>Mahwah Township</v>
      </c>
      <c r="N18" s="120" t="str">
        <f t="shared" si="1"/>
        <v>Bergen</v>
      </c>
      <c r="O18" s="121">
        <f t="shared" si="2"/>
        <v>15796260</v>
      </c>
      <c r="P18" s="121">
        <f t="shared" si="3"/>
        <v>3339260</v>
      </c>
      <c r="Q18" s="121">
        <f t="shared" si="4"/>
        <v>12457000</v>
      </c>
      <c r="R18" s="211"/>
    </row>
    <row r="19" spans="1:18" ht="15">
      <c r="A19" s="18" t="str">
        <f>top_20!A18</f>
        <v>Newark City</v>
      </c>
      <c r="B19" s="18" t="str">
        <f>top_20!B18</f>
        <v>Essex</v>
      </c>
      <c r="C19" s="49">
        <f t="shared" si="5"/>
        <v>15433516</v>
      </c>
      <c r="D19" s="46">
        <f>SUM(top_20!D18+top_20!E18)</f>
        <v>4597927</v>
      </c>
      <c r="E19" s="46">
        <f>SUM(top_20!F18+top_20!G18)</f>
        <v>10835589</v>
      </c>
      <c r="F19" s="26"/>
      <c r="G19" s="5"/>
      <c r="H19" s="5"/>
      <c r="K19" s="138"/>
      <c r="L19" s="119">
        <v>12</v>
      </c>
      <c r="M19" s="120" t="str">
        <f t="shared" si="0"/>
        <v>Newark City</v>
      </c>
      <c r="N19" s="120" t="str">
        <f t="shared" si="1"/>
        <v>Essex</v>
      </c>
      <c r="O19" s="121">
        <f t="shared" si="2"/>
        <v>15433516</v>
      </c>
      <c r="P19" s="121">
        <f t="shared" si="3"/>
        <v>4597927</v>
      </c>
      <c r="Q19" s="121">
        <f t="shared" si="4"/>
        <v>10835589</v>
      </c>
      <c r="R19" s="211"/>
    </row>
    <row r="20" spans="1:18" ht="15">
      <c r="A20" s="18" t="str">
        <f>top_20!A19</f>
        <v>Paramus Borough</v>
      </c>
      <c r="B20" s="18" t="str">
        <f>top_20!B19</f>
        <v>Bergen</v>
      </c>
      <c r="C20" s="49">
        <f t="shared" si="5"/>
        <v>13979924</v>
      </c>
      <c r="D20" s="46">
        <f>SUM(top_20!D19+top_20!E19)</f>
        <v>1620043</v>
      </c>
      <c r="E20" s="46">
        <f>SUM(top_20!F19+top_20!G19)</f>
        <v>12359881</v>
      </c>
      <c r="F20" s="26"/>
      <c r="G20" s="5"/>
      <c r="H20" s="5"/>
      <c r="K20" s="138"/>
      <c r="L20" s="119">
        <v>13</v>
      </c>
      <c r="M20" s="120" t="str">
        <f t="shared" si="0"/>
        <v>Paramus Borough</v>
      </c>
      <c r="N20" s="120" t="str">
        <f t="shared" si="1"/>
        <v>Bergen</v>
      </c>
      <c r="O20" s="121">
        <f t="shared" si="2"/>
        <v>13979924</v>
      </c>
      <c r="P20" s="121">
        <f t="shared" si="3"/>
        <v>1620043</v>
      </c>
      <c r="Q20" s="121">
        <f t="shared" si="4"/>
        <v>12359881</v>
      </c>
      <c r="R20" s="211"/>
    </row>
    <row r="21" spans="1:18" ht="15">
      <c r="A21" s="18" t="str">
        <f>top_20!A20</f>
        <v>Long Beach Township</v>
      </c>
      <c r="B21" s="18" t="str">
        <f>top_20!B20</f>
        <v>Ocean</v>
      </c>
      <c r="C21" s="49">
        <f t="shared" si="5"/>
        <v>13592215</v>
      </c>
      <c r="D21" s="46">
        <f>SUM(top_20!D20+top_20!E20)</f>
        <v>13591665</v>
      </c>
      <c r="E21" s="46">
        <f>SUM(top_20!F20+top_20!G20)</f>
        <v>550</v>
      </c>
      <c r="F21" s="26"/>
      <c r="G21" s="5"/>
      <c r="H21" s="5"/>
      <c r="K21" s="138"/>
      <c r="L21" s="119">
        <v>14</v>
      </c>
      <c r="M21" s="120" t="str">
        <f t="shared" si="0"/>
        <v>Long Beach Township</v>
      </c>
      <c r="N21" s="120" t="str">
        <f t="shared" si="1"/>
        <v>Ocean</v>
      </c>
      <c r="O21" s="121">
        <f t="shared" si="2"/>
        <v>13592215</v>
      </c>
      <c r="P21" s="121">
        <f t="shared" si="3"/>
        <v>13591665</v>
      </c>
      <c r="Q21" s="121">
        <f t="shared" si="4"/>
        <v>550</v>
      </c>
      <c r="R21" s="211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13272663</v>
      </c>
      <c r="D22" s="46">
        <f>SUM(top_20!D21+top_20!E21)</f>
        <v>10864115</v>
      </c>
      <c r="E22" s="46">
        <f>SUM(top_20!F21+top_20!G21)</f>
        <v>2408548</v>
      </c>
      <c r="F22" s="26"/>
      <c r="G22" s="5"/>
      <c r="H22" s="5"/>
      <c r="K22" s="138"/>
      <c r="L22" s="119">
        <v>15</v>
      </c>
      <c r="M22" s="120" t="str">
        <f t="shared" si="0"/>
        <v>West Windsor Township</v>
      </c>
      <c r="N22" s="120" t="str">
        <f t="shared" si="1"/>
        <v>Mercer</v>
      </c>
      <c r="O22" s="121">
        <f t="shared" si="2"/>
        <v>13272663</v>
      </c>
      <c r="P22" s="121">
        <f t="shared" si="3"/>
        <v>10864115</v>
      </c>
      <c r="Q22" s="121">
        <f t="shared" si="4"/>
        <v>2408548</v>
      </c>
      <c r="R22" s="211"/>
    </row>
    <row r="23" spans="1:18" ht="15">
      <c r="A23" s="18" t="str">
        <f>top_20!A22</f>
        <v>Glassboro Borough</v>
      </c>
      <c r="B23" s="18" t="str">
        <f>top_20!B22</f>
        <v>Gloucester</v>
      </c>
      <c r="C23" s="49">
        <f t="shared" si="5"/>
        <v>13161654</v>
      </c>
      <c r="D23" s="46">
        <f>SUM(top_20!D22+top_20!E22)</f>
        <v>531675</v>
      </c>
      <c r="E23" s="46">
        <f>SUM(top_20!F22+top_20!G22)</f>
        <v>12629979</v>
      </c>
      <c r="F23" s="26"/>
      <c r="G23" s="5"/>
      <c r="H23" s="5"/>
      <c r="K23" s="138"/>
      <c r="L23" s="119">
        <v>16</v>
      </c>
      <c r="M23" s="120" t="str">
        <f t="shared" si="0"/>
        <v>Glassboro Borough</v>
      </c>
      <c r="N23" s="120" t="str">
        <f t="shared" si="1"/>
        <v>Gloucester</v>
      </c>
      <c r="O23" s="121">
        <f t="shared" si="2"/>
        <v>13161654</v>
      </c>
      <c r="P23" s="121">
        <f t="shared" si="3"/>
        <v>531675</v>
      </c>
      <c r="Q23" s="121">
        <f t="shared" si="4"/>
        <v>12629979</v>
      </c>
      <c r="R23" s="211"/>
    </row>
    <row r="24" spans="1:18" ht="15">
      <c r="A24" s="18" t="str">
        <f>top_20!A23</f>
        <v>Carteret Borough</v>
      </c>
      <c r="B24" s="18" t="str">
        <f>top_20!B23</f>
        <v>Middlesex</v>
      </c>
      <c r="C24" s="49">
        <f>D24+E24</f>
        <v>12849848</v>
      </c>
      <c r="D24" s="46">
        <f>SUM(top_20!D23+top_20!E23)</f>
        <v>361268</v>
      </c>
      <c r="E24" s="46">
        <f>SUM(top_20!F23+top_20!G23)</f>
        <v>12488580</v>
      </c>
      <c r="F24" s="26"/>
      <c r="G24" s="5"/>
      <c r="H24" s="5"/>
      <c r="K24" s="138"/>
      <c r="L24" s="119">
        <v>17</v>
      </c>
      <c r="M24" s="120" t="str">
        <f t="shared" si="0"/>
        <v>Carteret Borough</v>
      </c>
      <c r="N24" s="120" t="str">
        <f t="shared" si="1"/>
        <v>Middlesex</v>
      </c>
      <c r="O24" s="121">
        <f t="shared" si="2"/>
        <v>12849848</v>
      </c>
      <c r="P24" s="121">
        <f t="shared" si="3"/>
        <v>361268</v>
      </c>
      <c r="Q24" s="121">
        <f t="shared" si="4"/>
        <v>12488580</v>
      </c>
      <c r="R24" s="211"/>
    </row>
    <row r="25" spans="1:18" ht="15">
      <c r="A25" s="18" t="str">
        <f>top_20!A24</f>
        <v>Toms River Township</v>
      </c>
      <c r="B25" s="18" t="str">
        <f>top_20!B24</f>
        <v>Ocean</v>
      </c>
      <c r="C25" s="49">
        <f t="shared" si="5"/>
        <v>12829585</v>
      </c>
      <c r="D25" s="46">
        <f>SUM(top_20!D24+top_20!E24)</f>
        <v>10098547</v>
      </c>
      <c r="E25" s="46">
        <f>SUM(top_20!F24+top_20!G24)</f>
        <v>2731038</v>
      </c>
      <c r="F25" s="26"/>
      <c r="G25" s="5"/>
      <c r="H25" s="5"/>
      <c r="K25" s="138"/>
      <c r="L25" s="119">
        <v>18</v>
      </c>
      <c r="M25" s="120" t="str">
        <f t="shared" si="0"/>
        <v>Toms River Township</v>
      </c>
      <c r="N25" s="120" t="str">
        <f t="shared" si="1"/>
        <v>Ocean</v>
      </c>
      <c r="O25" s="121">
        <f t="shared" si="2"/>
        <v>12829585</v>
      </c>
      <c r="P25" s="121">
        <f t="shared" si="3"/>
        <v>10098547</v>
      </c>
      <c r="Q25" s="121">
        <f t="shared" si="4"/>
        <v>2731038</v>
      </c>
      <c r="R25" s="211"/>
    </row>
    <row r="26" spans="1:18" ht="15">
      <c r="A26" s="18" t="str">
        <f>top_20!A25</f>
        <v>Cherry Hill Township</v>
      </c>
      <c r="B26" s="18" t="str">
        <f>top_20!B25</f>
        <v>Camden</v>
      </c>
      <c r="C26" s="49">
        <f t="shared" si="5"/>
        <v>11676412</v>
      </c>
      <c r="D26" s="46">
        <f>SUM(top_20!D25+top_20!E25)</f>
        <v>4261360</v>
      </c>
      <c r="E26" s="46">
        <f>SUM(top_20!F25+top_20!G25)</f>
        <v>7415052</v>
      </c>
      <c r="F26" s="26"/>
      <c r="G26" s="5"/>
      <c r="H26" s="5"/>
      <c r="K26" s="138"/>
      <c r="L26" s="119">
        <v>19</v>
      </c>
      <c r="M26" s="120" t="str">
        <f t="shared" si="0"/>
        <v>Cherry Hill Township</v>
      </c>
      <c r="N26" s="120" t="str">
        <f t="shared" si="1"/>
        <v>Camden</v>
      </c>
      <c r="O26" s="121">
        <f t="shared" si="2"/>
        <v>11676412</v>
      </c>
      <c r="P26" s="121">
        <f t="shared" si="3"/>
        <v>4261360</v>
      </c>
      <c r="Q26" s="121">
        <f t="shared" si="4"/>
        <v>7415052</v>
      </c>
      <c r="R26" s="211"/>
    </row>
    <row r="27" spans="1:18" ht="15">
      <c r="A27" s="18" t="str">
        <f>top_20!A26</f>
        <v>Summit City</v>
      </c>
      <c r="B27" s="18" t="str">
        <f>top_20!B26</f>
        <v>Union</v>
      </c>
      <c r="C27" s="49">
        <f>D27+E27</f>
        <v>11189530</v>
      </c>
      <c r="D27" s="46">
        <f>SUM(top_20!D26+top_20!E26)</f>
        <v>6859668</v>
      </c>
      <c r="E27" s="46">
        <f>SUM(top_20!F26+top_20!G26)</f>
        <v>4329862</v>
      </c>
      <c r="F27" s="26"/>
      <c r="G27" s="5"/>
      <c r="H27" s="5"/>
      <c r="K27" s="138"/>
      <c r="L27" s="119">
        <v>20</v>
      </c>
      <c r="M27" s="120" t="str">
        <f t="shared" si="0"/>
        <v>Summit City</v>
      </c>
      <c r="N27" s="120" t="str">
        <f t="shared" si="1"/>
        <v>Union</v>
      </c>
      <c r="O27" s="121">
        <f t="shared" si="2"/>
        <v>11189530</v>
      </c>
      <c r="P27" s="121">
        <f t="shared" si="3"/>
        <v>6859668</v>
      </c>
      <c r="Q27" s="121">
        <f t="shared" si="4"/>
        <v>4329862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592586224</v>
      </c>
      <c r="D29" s="46">
        <f>SUM(top_20!D27+top_20!E27)</f>
        <v>345093327</v>
      </c>
      <c r="E29" s="46">
        <f>SUM(top_20!F27+top_20!G27)</f>
        <v>258682427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592586224</v>
      </c>
      <c r="P29" s="121">
        <f t="shared" si="6"/>
        <v>345093327</v>
      </c>
      <c r="Q29" s="121">
        <f t="shared" si="6"/>
        <v>258682427</v>
      </c>
      <c r="R29" s="211"/>
    </row>
    <row r="30" spans="1:18" ht="15">
      <c r="A30" s="18" t="s">
        <v>6</v>
      </c>
      <c r="C30" s="45">
        <f>(top_20!C28)</f>
        <v>1371112402</v>
      </c>
      <c r="D30" s="27">
        <f>SUM(top_20!D28:E28)</f>
        <v>767454530</v>
      </c>
      <c r="E30" s="27">
        <f>SUM(top_20!F28:G28)</f>
        <v>603657872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1371112402</v>
      </c>
      <c r="P30" s="123">
        <f t="shared" si="6"/>
        <v>767454530</v>
      </c>
      <c r="Q30" s="123">
        <f t="shared" si="6"/>
        <v>603657872</v>
      </c>
      <c r="R30" s="211"/>
    </row>
    <row r="31" spans="1:18" ht="15">
      <c r="A31" s="18" t="s">
        <v>12</v>
      </c>
      <c r="C31" s="42">
        <f>C29/C30</f>
        <v>0.43219375970606966</v>
      </c>
      <c r="D31" s="42">
        <f>D29/D30</f>
        <v>0.4496596391189456</v>
      </c>
      <c r="E31" s="42">
        <f>E29/E30</f>
        <v>0.4285248963008636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0.43219375970606966</v>
      </c>
      <c r="P31" s="124">
        <f>P29/P30</f>
        <v>0.4496596391189456</v>
      </c>
      <c r="Q31" s="124">
        <f>Q29/Q30</f>
        <v>0.4285248963008636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37330985</v>
      </c>
      <c r="D34" s="46">
        <f>SUM(top_20!D32+top_20!E32)</f>
        <v>0</v>
      </c>
      <c r="E34" s="46">
        <f>SUM(top_20!F32+top_20!G32)</f>
        <v>37330985</v>
      </c>
      <c r="K34" s="138"/>
      <c r="L34" s="51"/>
      <c r="M34" s="126" t="str">
        <f>A34</f>
        <v>State Buildings</v>
      </c>
      <c r="N34" s="122"/>
      <c r="O34" s="123">
        <f>+C34</f>
        <v>37330985</v>
      </c>
      <c r="P34" s="123">
        <f>+D34</f>
        <v>0</v>
      </c>
      <c r="Q34" s="123">
        <f>+E34</f>
        <v>37330985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547218325</v>
      </c>
      <c r="D7" s="106">
        <v>366129604</v>
      </c>
      <c r="E7" s="106">
        <v>112295691</v>
      </c>
      <c r="F7" s="106">
        <v>18012601</v>
      </c>
      <c r="G7" s="106">
        <v>50780429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277903634</v>
      </c>
      <c r="D8" s="108">
        <v>146450075</v>
      </c>
      <c r="E8" s="108">
        <v>26084428</v>
      </c>
      <c r="F8" s="108">
        <v>39891894</v>
      </c>
      <c r="G8" s="108">
        <v>65477237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265031354</v>
      </c>
      <c r="D9" s="108">
        <v>197471008</v>
      </c>
      <c r="E9" s="108">
        <v>35328880</v>
      </c>
      <c r="F9" s="108">
        <v>25259600</v>
      </c>
      <c r="G9" s="108">
        <v>6971866</v>
      </c>
      <c r="H9" s="36"/>
      <c r="I9" s="58"/>
    </row>
    <row r="10" spans="1:9" ht="15">
      <c r="A10" s="17" t="s">
        <v>1227</v>
      </c>
      <c r="B10" s="17" t="s">
        <v>1154</v>
      </c>
      <c r="C10" s="107">
        <f t="shared" si="0"/>
        <v>152344939</v>
      </c>
      <c r="D10" s="108">
        <v>29745385</v>
      </c>
      <c r="E10" s="108">
        <v>19418674</v>
      </c>
      <c r="F10" s="108">
        <v>8261983</v>
      </c>
      <c r="G10" s="108">
        <v>94918897</v>
      </c>
      <c r="H10" s="36"/>
      <c r="I10" s="58"/>
    </row>
    <row r="11" spans="1:9" ht="15">
      <c r="A11" s="17" t="s">
        <v>1169</v>
      </c>
      <c r="B11" s="17" t="s">
        <v>1154</v>
      </c>
      <c r="C11" s="107">
        <f t="shared" si="0"/>
        <v>142162833</v>
      </c>
      <c r="D11" s="108">
        <v>7213263</v>
      </c>
      <c r="E11" s="108">
        <v>25646463</v>
      </c>
      <c r="F11" s="108">
        <v>25845445</v>
      </c>
      <c r="G11" s="108">
        <v>83457662</v>
      </c>
      <c r="H11" s="36"/>
      <c r="I11" s="58"/>
    </row>
    <row r="12" spans="1:9" ht="15">
      <c r="A12" s="17" t="s">
        <v>1718</v>
      </c>
      <c r="B12" s="17" t="s">
        <v>1700</v>
      </c>
      <c r="C12" s="107">
        <f t="shared" si="0"/>
        <v>142134483</v>
      </c>
      <c r="D12" s="108">
        <v>3313990</v>
      </c>
      <c r="E12" s="108">
        <v>14037118</v>
      </c>
      <c r="F12" s="108">
        <v>52819182</v>
      </c>
      <c r="G12" s="108">
        <v>71964193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102531330</v>
      </c>
      <c r="D13" s="108">
        <v>68276623</v>
      </c>
      <c r="E13" s="108">
        <v>10458488</v>
      </c>
      <c r="F13" s="108">
        <v>7967086</v>
      </c>
      <c r="G13" s="108">
        <v>15829133</v>
      </c>
      <c r="H13" s="36"/>
      <c r="I13" s="58"/>
    </row>
    <row r="14" spans="1:9" ht="15">
      <c r="A14" s="17" t="s">
        <v>464</v>
      </c>
      <c r="B14" s="17" t="s">
        <v>325</v>
      </c>
      <c r="C14" s="107">
        <f t="shared" si="0"/>
        <v>100677651</v>
      </c>
      <c r="D14" s="108">
        <v>7303493</v>
      </c>
      <c r="E14" s="108">
        <v>7108010</v>
      </c>
      <c r="F14" s="108">
        <v>972700</v>
      </c>
      <c r="G14" s="108">
        <v>85293448</v>
      </c>
      <c r="H14" s="36"/>
      <c r="I14" s="58"/>
    </row>
    <row r="15" spans="1:9" ht="15">
      <c r="A15" s="17" t="s">
        <v>1023</v>
      </c>
      <c r="B15" s="17" t="s">
        <v>996</v>
      </c>
      <c r="C15" s="107">
        <f t="shared" si="0"/>
        <v>98990613</v>
      </c>
      <c r="D15" s="108">
        <v>13980616</v>
      </c>
      <c r="E15" s="108">
        <v>2548778</v>
      </c>
      <c r="F15" s="108">
        <v>55355004</v>
      </c>
      <c r="G15" s="108">
        <v>27106215</v>
      </c>
      <c r="H15" s="36"/>
      <c r="I15" s="58"/>
    </row>
    <row r="16" spans="1:9" ht="15">
      <c r="A16" s="17" t="s">
        <v>1029</v>
      </c>
      <c r="B16" s="17" t="s">
        <v>996</v>
      </c>
      <c r="C16" s="107">
        <f t="shared" si="0"/>
        <v>94228198</v>
      </c>
      <c r="D16" s="108">
        <v>83106146</v>
      </c>
      <c r="E16" s="108">
        <v>4349082</v>
      </c>
      <c r="F16" s="108">
        <v>3868499</v>
      </c>
      <c r="G16" s="108">
        <v>2904471</v>
      </c>
      <c r="H16" s="36"/>
      <c r="I16" s="58"/>
    </row>
    <row r="17" spans="1:9" ht="15">
      <c r="A17" s="17" t="s">
        <v>1473</v>
      </c>
      <c r="B17" s="17" t="s">
        <v>1386</v>
      </c>
      <c r="C17" s="107">
        <f t="shared" si="0"/>
        <v>90281201</v>
      </c>
      <c r="D17" s="108">
        <v>52775816</v>
      </c>
      <c r="E17" s="108">
        <v>11878568</v>
      </c>
      <c r="F17" s="108">
        <v>6480840</v>
      </c>
      <c r="G17" s="108">
        <v>19145977</v>
      </c>
      <c r="H17" s="36"/>
      <c r="I17" s="58"/>
    </row>
    <row r="18" spans="1:9" ht="15">
      <c r="A18" s="17" t="s">
        <v>999</v>
      </c>
      <c r="B18" s="17" t="s">
        <v>996</v>
      </c>
      <c r="C18" s="107">
        <f t="shared" si="0"/>
        <v>84588498</v>
      </c>
      <c r="D18" s="108">
        <v>44198106</v>
      </c>
      <c r="E18" s="108">
        <v>10701392</v>
      </c>
      <c r="F18" s="108">
        <v>13751437</v>
      </c>
      <c r="G18" s="108">
        <v>15937563</v>
      </c>
      <c r="H18" s="36"/>
      <c r="I18" s="58"/>
    </row>
    <row r="19" spans="1:9" ht="15">
      <c r="A19" s="17" t="s">
        <v>1115</v>
      </c>
      <c r="B19" s="17" t="s">
        <v>1503</v>
      </c>
      <c r="C19" s="107">
        <f t="shared" si="0"/>
        <v>83383424</v>
      </c>
      <c r="D19" s="108">
        <v>29841502</v>
      </c>
      <c r="E19" s="108">
        <v>27172973</v>
      </c>
      <c r="F19" s="108">
        <v>1508285</v>
      </c>
      <c r="G19" s="108">
        <v>24860664</v>
      </c>
      <c r="H19" s="36"/>
      <c r="I19" s="58"/>
    </row>
    <row r="20" spans="1:9" ht="15">
      <c r="A20" s="17" t="s">
        <v>1706</v>
      </c>
      <c r="B20" s="17" t="s">
        <v>1700</v>
      </c>
      <c r="C20" s="107">
        <f t="shared" si="0"/>
        <v>82856267</v>
      </c>
      <c r="D20" s="108">
        <v>3209700</v>
      </c>
      <c r="E20" s="108">
        <v>11667139</v>
      </c>
      <c r="F20" s="108">
        <v>2840154</v>
      </c>
      <c r="G20" s="108">
        <v>65139274</v>
      </c>
      <c r="H20" s="36"/>
      <c r="I20" s="58"/>
    </row>
    <row r="21" spans="1:9" ht="15">
      <c r="A21" s="17" t="s">
        <v>261</v>
      </c>
      <c r="B21" s="17" t="s">
        <v>255</v>
      </c>
      <c r="C21" s="107">
        <f t="shared" si="0"/>
        <v>82471101</v>
      </c>
      <c r="D21" s="108">
        <v>57152060</v>
      </c>
      <c r="E21" s="108">
        <v>4513035</v>
      </c>
      <c r="F21" s="108">
        <v>663216</v>
      </c>
      <c r="G21" s="108">
        <v>20142790</v>
      </c>
      <c r="H21" s="36"/>
      <c r="I21" s="58"/>
    </row>
    <row r="22" spans="1:9" ht="15">
      <c r="A22" s="17" t="s">
        <v>1209</v>
      </c>
      <c r="B22" s="17" t="s">
        <v>1154</v>
      </c>
      <c r="C22" s="107">
        <f t="shared" si="0"/>
        <v>82106040</v>
      </c>
      <c r="D22" s="108">
        <v>1550455</v>
      </c>
      <c r="E22" s="108">
        <v>7642981</v>
      </c>
      <c r="F22" s="108">
        <v>278001</v>
      </c>
      <c r="G22" s="108">
        <v>72634603</v>
      </c>
      <c r="H22" s="36"/>
      <c r="I22" s="58"/>
    </row>
    <row r="23" spans="1:9" ht="15">
      <c r="A23" s="17" t="s">
        <v>1203</v>
      </c>
      <c r="B23" s="17" t="s">
        <v>1154</v>
      </c>
      <c r="C23" s="107">
        <f t="shared" si="0"/>
        <v>78975656</v>
      </c>
      <c r="D23" s="108">
        <v>764434</v>
      </c>
      <c r="E23" s="108">
        <v>8547234</v>
      </c>
      <c r="F23" s="108">
        <v>44580554</v>
      </c>
      <c r="G23" s="108">
        <v>25083434</v>
      </c>
      <c r="H23" s="36"/>
      <c r="I23" s="58"/>
    </row>
    <row r="24" spans="1:9" ht="15">
      <c r="A24" s="17" t="s">
        <v>680</v>
      </c>
      <c r="B24" s="17" t="s">
        <v>656</v>
      </c>
      <c r="C24" s="107">
        <f t="shared" si="0"/>
        <v>77602005</v>
      </c>
      <c r="D24" s="108">
        <v>264925</v>
      </c>
      <c r="E24" s="108">
        <v>12133204</v>
      </c>
      <c r="F24" s="108">
        <v>36648022</v>
      </c>
      <c r="G24" s="108">
        <v>28555854</v>
      </c>
      <c r="H24" s="61"/>
      <c r="I24" s="58"/>
    </row>
    <row r="25" spans="1:9" ht="15">
      <c r="A25" s="17" t="s">
        <v>433</v>
      </c>
      <c r="B25" s="17" t="s">
        <v>325</v>
      </c>
      <c r="C25" s="107">
        <f t="shared" si="0"/>
        <v>75181109</v>
      </c>
      <c r="D25" s="108">
        <v>3190000</v>
      </c>
      <c r="E25" s="108">
        <v>4582787</v>
      </c>
      <c r="F25" s="108">
        <v>36095500</v>
      </c>
      <c r="G25" s="108">
        <v>31312822</v>
      </c>
      <c r="H25" s="36"/>
      <c r="I25" s="58"/>
    </row>
    <row r="26" spans="1:9" ht="15">
      <c r="A26" s="17" t="s">
        <v>2267</v>
      </c>
      <c r="B26" s="17" t="s">
        <v>1111</v>
      </c>
      <c r="C26" s="107">
        <f t="shared" si="0"/>
        <v>73092369</v>
      </c>
      <c r="D26" s="108">
        <v>16280345</v>
      </c>
      <c r="E26" s="108">
        <v>24607092</v>
      </c>
      <c r="F26" s="108">
        <v>6735108</v>
      </c>
      <c r="G26" s="108">
        <v>25469824</v>
      </c>
      <c r="H26" s="36"/>
      <c r="I26" s="58"/>
    </row>
    <row r="27" spans="1:7" ht="15">
      <c r="A27" s="18" t="s">
        <v>11</v>
      </c>
      <c r="B27" s="17"/>
      <c r="C27" s="49">
        <f>SUM(C7:C26)</f>
        <v>2733761030</v>
      </c>
      <c r="D27" s="36">
        <f>SUM(D7:D26)</f>
        <v>1132217546</v>
      </c>
      <c r="E27" s="36">
        <f>SUM(E7:E26)</f>
        <v>380722017</v>
      </c>
      <c r="F27" s="36">
        <f>SUM(F7:F26)</f>
        <v>387835111</v>
      </c>
      <c r="G27" s="36">
        <f>SUM(G7:G26)</f>
        <v>832986356</v>
      </c>
    </row>
    <row r="28" spans="1:7" ht="15">
      <c r="A28" s="18" t="s">
        <v>6</v>
      </c>
      <c r="C28" s="39">
        <f>work_ytd!F29</f>
        <v>9255727970</v>
      </c>
      <c r="D28" s="39">
        <f>work_ytd!G29</f>
        <v>2528444140</v>
      </c>
      <c r="E28" s="39">
        <f>work_ytd!H29</f>
        <v>2360333484</v>
      </c>
      <c r="F28" s="39">
        <f>work_ytd!I29</f>
        <v>1327245044</v>
      </c>
      <c r="G28" s="39">
        <f>work_ytd!J29</f>
        <v>3039705302</v>
      </c>
    </row>
    <row r="29" spans="1:7" ht="15">
      <c r="A29" s="18" t="s">
        <v>12</v>
      </c>
      <c r="C29" s="42">
        <f>C27/C28</f>
        <v>0.2953588349680074</v>
      </c>
      <c r="D29" s="42">
        <f>D27/D28</f>
        <v>0.447792192870039</v>
      </c>
      <c r="E29" s="42">
        <f>E27/E28</f>
        <v>0.16130009576223087</v>
      </c>
      <c r="F29" s="42">
        <f>F27/F28</f>
        <v>0.2922106303981045</v>
      </c>
      <c r="G29" s="42">
        <f>G27/G28</f>
        <v>0.2740352347485559</v>
      </c>
    </row>
    <row r="31" ht="15">
      <c r="D31" s="53"/>
    </row>
    <row r="32" spans="1:7" ht="15">
      <c r="A32" s="18" t="s">
        <v>119</v>
      </c>
      <c r="C32" s="37">
        <f>work_ytd!F28</f>
        <v>146996527</v>
      </c>
      <c r="D32" s="37">
        <f>work_ytd!G28</f>
        <v>0</v>
      </c>
      <c r="E32" s="37">
        <f>work_ytd!H28</f>
        <v>0</v>
      </c>
      <c r="F32" s="37">
        <f>work_ytd!I28</f>
        <v>141922574</v>
      </c>
      <c r="G32" s="37">
        <f>work_ytd!J28</f>
        <v>5073953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1011</v>
      </c>
      <c r="B7" s="17" t="s">
        <v>996</v>
      </c>
      <c r="C7" s="105">
        <f aca="true" t="shared" si="0" ref="C7:C26">D7+E7+F7+G7</f>
        <v>158390708</v>
      </c>
      <c r="D7" s="106">
        <v>153360950</v>
      </c>
      <c r="E7" s="106">
        <v>4155122</v>
      </c>
      <c r="F7" s="106">
        <v>0</v>
      </c>
      <c r="G7" s="106">
        <v>874636</v>
      </c>
      <c r="H7" s="36"/>
      <c r="I7" s="72"/>
    </row>
    <row r="8" spans="1:12" ht="15">
      <c r="A8" s="17" t="s">
        <v>1718</v>
      </c>
      <c r="B8" s="17" t="s">
        <v>1700</v>
      </c>
      <c r="C8" s="107">
        <f t="shared" si="0"/>
        <v>57378745</v>
      </c>
      <c r="D8" s="108">
        <v>231500</v>
      </c>
      <c r="E8" s="108">
        <v>2081698</v>
      </c>
      <c r="F8" s="108">
        <v>35149002</v>
      </c>
      <c r="G8" s="108">
        <v>19916545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56199370</v>
      </c>
      <c r="D9" s="108">
        <v>56030000</v>
      </c>
      <c r="E9" s="108">
        <v>0</v>
      </c>
      <c r="F9" s="108">
        <v>3000</v>
      </c>
      <c r="G9" s="108">
        <v>166370</v>
      </c>
      <c r="H9" s="36"/>
      <c r="I9" s="72"/>
      <c r="L9" s="5"/>
    </row>
    <row r="10" spans="1:9" ht="15">
      <c r="A10" s="17" t="s">
        <v>1014</v>
      </c>
      <c r="B10" s="17" t="s">
        <v>996</v>
      </c>
      <c r="C10" s="107">
        <f t="shared" si="0"/>
        <v>47576217</v>
      </c>
      <c r="D10" s="108">
        <v>19593002</v>
      </c>
      <c r="E10" s="108">
        <v>12466928</v>
      </c>
      <c r="F10" s="108">
        <v>11197000</v>
      </c>
      <c r="G10" s="108">
        <v>4319287</v>
      </c>
      <c r="H10" s="36"/>
      <c r="I10" s="72"/>
    </row>
    <row r="11" spans="1:9" ht="15">
      <c r="A11" s="17" t="s">
        <v>680</v>
      </c>
      <c r="B11" s="17" t="s">
        <v>656</v>
      </c>
      <c r="C11" s="107">
        <f t="shared" si="0"/>
        <v>36202688</v>
      </c>
      <c r="D11" s="108">
        <v>0</v>
      </c>
      <c r="E11" s="108">
        <v>2874108</v>
      </c>
      <c r="F11" s="108">
        <v>29869670</v>
      </c>
      <c r="G11" s="108">
        <v>3458910</v>
      </c>
      <c r="H11" s="36"/>
      <c r="I11" s="72"/>
    </row>
    <row r="12" spans="1:9" ht="15">
      <c r="A12" s="17" t="s">
        <v>433</v>
      </c>
      <c r="B12" s="17" t="s">
        <v>325</v>
      </c>
      <c r="C12" s="107">
        <f t="shared" si="0"/>
        <v>28586969</v>
      </c>
      <c r="D12" s="108">
        <v>2663000</v>
      </c>
      <c r="E12" s="108">
        <v>228894</v>
      </c>
      <c r="F12" s="108">
        <v>500000</v>
      </c>
      <c r="G12" s="108">
        <v>25195075</v>
      </c>
      <c r="H12" s="36"/>
      <c r="I12" s="72"/>
    </row>
    <row r="13" spans="1:9" ht="15">
      <c r="A13" s="17" t="s">
        <v>1544</v>
      </c>
      <c r="B13" s="17" t="s">
        <v>1503</v>
      </c>
      <c r="C13" s="107">
        <f t="shared" si="0"/>
        <v>25783923</v>
      </c>
      <c r="D13" s="108">
        <v>18813392</v>
      </c>
      <c r="E13" s="108">
        <v>2419190</v>
      </c>
      <c r="F13" s="108">
        <v>1300408</v>
      </c>
      <c r="G13" s="108">
        <v>3250933</v>
      </c>
      <c r="H13" s="36"/>
      <c r="I13" s="72"/>
    </row>
    <row r="14" spans="1:9" ht="15">
      <c r="A14" s="17" t="s">
        <v>1667</v>
      </c>
      <c r="B14" s="17" t="s">
        <v>1649</v>
      </c>
      <c r="C14" s="107">
        <f t="shared" si="0"/>
        <v>22084677</v>
      </c>
      <c r="D14" s="108">
        <v>0</v>
      </c>
      <c r="E14" s="108">
        <v>83639</v>
      </c>
      <c r="F14" s="108">
        <v>21667788</v>
      </c>
      <c r="G14" s="108">
        <v>333250</v>
      </c>
      <c r="H14" s="36"/>
      <c r="I14" s="72"/>
    </row>
    <row r="15" spans="1:9" ht="15">
      <c r="A15" s="17" t="s">
        <v>165</v>
      </c>
      <c r="B15" s="17" t="s">
        <v>130</v>
      </c>
      <c r="C15" s="107">
        <f t="shared" si="0"/>
        <v>21004618</v>
      </c>
      <c r="D15" s="108">
        <v>0</v>
      </c>
      <c r="E15" s="108">
        <v>2943203</v>
      </c>
      <c r="F15" s="108">
        <v>17300525</v>
      </c>
      <c r="G15" s="108">
        <v>760890</v>
      </c>
      <c r="H15" s="36"/>
      <c r="I15" s="72"/>
    </row>
    <row r="16" spans="1:9" ht="15">
      <c r="A16" s="17" t="s">
        <v>1227</v>
      </c>
      <c r="B16" s="17" t="s">
        <v>1154</v>
      </c>
      <c r="C16" s="107">
        <f t="shared" si="0"/>
        <v>16786232</v>
      </c>
      <c r="D16" s="108">
        <v>8420461</v>
      </c>
      <c r="E16" s="108">
        <v>2602712</v>
      </c>
      <c r="F16" s="108">
        <v>50745</v>
      </c>
      <c r="G16" s="108">
        <v>5712314</v>
      </c>
      <c r="H16" s="36"/>
      <c r="I16" s="72"/>
    </row>
    <row r="17" spans="1:9" ht="15">
      <c r="A17" s="17" t="s">
        <v>424</v>
      </c>
      <c r="B17" s="17" t="s">
        <v>325</v>
      </c>
      <c r="C17" s="107">
        <f t="shared" si="0"/>
        <v>15796260</v>
      </c>
      <c r="D17" s="108">
        <v>1</v>
      </c>
      <c r="E17" s="108">
        <v>3339259</v>
      </c>
      <c r="F17" s="108">
        <v>8020000</v>
      </c>
      <c r="G17" s="108">
        <v>4437000</v>
      </c>
      <c r="H17" s="36"/>
      <c r="I17" s="72"/>
    </row>
    <row r="18" spans="1:9" ht="15">
      <c r="A18" s="17" t="s">
        <v>901</v>
      </c>
      <c r="B18" s="17" t="s">
        <v>860</v>
      </c>
      <c r="C18" s="107">
        <f t="shared" si="0"/>
        <v>15433516</v>
      </c>
      <c r="D18" s="108">
        <v>953804</v>
      </c>
      <c r="E18" s="108">
        <v>3644123</v>
      </c>
      <c r="F18" s="108">
        <v>3566801</v>
      </c>
      <c r="G18" s="108">
        <v>7268788</v>
      </c>
      <c r="H18" s="36"/>
      <c r="I18" s="72"/>
    </row>
    <row r="19" spans="1:9" ht="15">
      <c r="A19" s="17" t="s">
        <v>464</v>
      </c>
      <c r="B19" s="17" t="s">
        <v>325</v>
      </c>
      <c r="C19" s="107">
        <f t="shared" si="0"/>
        <v>13979924</v>
      </c>
      <c r="D19" s="108">
        <v>746793</v>
      </c>
      <c r="E19" s="108">
        <v>873250</v>
      </c>
      <c r="F19" s="108">
        <v>0</v>
      </c>
      <c r="G19" s="108">
        <v>12359881</v>
      </c>
      <c r="H19" s="36"/>
      <c r="I19" s="72"/>
    </row>
    <row r="20" spans="1:9" ht="15">
      <c r="A20" s="17" t="s">
        <v>1553</v>
      </c>
      <c r="B20" s="17" t="s">
        <v>1503</v>
      </c>
      <c r="C20" s="107">
        <f t="shared" si="0"/>
        <v>13592215</v>
      </c>
      <c r="D20" s="108">
        <v>2381900</v>
      </c>
      <c r="E20" s="108">
        <v>11209765</v>
      </c>
      <c r="F20" s="108">
        <v>0</v>
      </c>
      <c r="G20" s="108">
        <v>550</v>
      </c>
      <c r="H20" s="36"/>
      <c r="I20" s="72"/>
    </row>
    <row r="21" spans="1:9" ht="15">
      <c r="A21" s="17" t="s">
        <v>1153</v>
      </c>
      <c r="B21" s="17" t="s">
        <v>1111</v>
      </c>
      <c r="C21" s="107">
        <f t="shared" si="0"/>
        <v>13272663</v>
      </c>
      <c r="D21" s="108">
        <v>9480680</v>
      </c>
      <c r="E21" s="108">
        <v>1383435</v>
      </c>
      <c r="F21" s="108">
        <v>29400</v>
      </c>
      <c r="G21" s="108">
        <v>2379148</v>
      </c>
      <c r="H21" s="36"/>
      <c r="I21" s="72"/>
    </row>
    <row r="22" spans="1:9" ht="15">
      <c r="A22" s="17" t="s">
        <v>943</v>
      </c>
      <c r="B22" s="17" t="s">
        <v>925</v>
      </c>
      <c r="C22" s="107">
        <f t="shared" si="0"/>
        <v>13161654</v>
      </c>
      <c r="D22" s="108">
        <v>222200</v>
      </c>
      <c r="E22" s="108">
        <v>309475</v>
      </c>
      <c r="F22" s="108">
        <v>10337835</v>
      </c>
      <c r="G22" s="108">
        <v>2292144</v>
      </c>
      <c r="H22" s="36"/>
      <c r="I22" s="72"/>
    </row>
    <row r="23" spans="1:9" ht="15">
      <c r="A23" s="17" t="s">
        <v>1157</v>
      </c>
      <c r="B23" s="17" t="s">
        <v>1154</v>
      </c>
      <c r="C23" s="107">
        <f t="shared" si="0"/>
        <v>12849848</v>
      </c>
      <c r="D23" s="108">
        <v>0</v>
      </c>
      <c r="E23" s="108">
        <v>361268</v>
      </c>
      <c r="F23" s="108">
        <v>9219320</v>
      </c>
      <c r="G23" s="108">
        <v>3269260</v>
      </c>
      <c r="H23" s="36"/>
      <c r="I23" s="72"/>
    </row>
    <row r="24" spans="1:9" ht="15">
      <c r="A24" s="17" t="s">
        <v>1115</v>
      </c>
      <c r="B24" s="17" t="s">
        <v>1503</v>
      </c>
      <c r="C24" s="107">
        <f t="shared" si="0"/>
        <v>12829585</v>
      </c>
      <c r="D24" s="108">
        <v>4497508</v>
      </c>
      <c r="E24" s="108">
        <v>5601039</v>
      </c>
      <c r="F24" s="108">
        <v>0</v>
      </c>
      <c r="G24" s="108">
        <v>2731038</v>
      </c>
      <c r="H24" s="36"/>
      <c r="I24" s="72"/>
    </row>
    <row r="25" spans="1:9" ht="15">
      <c r="A25" s="17" t="s">
        <v>683</v>
      </c>
      <c r="B25" s="17" t="s">
        <v>656</v>
      </c>
      <c r="C25" s="107">
        <f t="shared" si="0"/>
        <v>11676412</v>
      </c>
      <c r="D25" s="108">
        <v>1360500</v>
      </c>
      <c r="E25" s="108">
        <v>2900860</v>
      </c>
      <c r="F25" s="108">
        <v>23001</v>
      </c>
      <c r="G25" s="108">
        <v>7392051</v>
      </c>
      <c r="H25" s="36"/>
      <c r="I25" s="72"/>
    </row>
    <row r="26" spans="1:9" ht="15">
      <c r="A26" s="17" t="s">
        <v>182</v>
      </c>
      <c r="B26" s="17" t="s">
        <v>130</v>
      </c>
      <c r="C26" s="107">
        <f t="shared" si="0"/>
        <v>11189530</v>
      </c>
      <c r="D26" s="108">
        <v>2502802</v>
      </c>
      <c r="E26" s="108">
        <v>4356866</v>
      </c>
      <c r="F26" s="108">
        <v>0</v>
      </c>
      <c r="G26" s="108">
        <v>4329862</v>
      </c>
      <c r="H26" s="36"/>
      <c r="I26" s="72"/>
    </row>
    <row r="27" spans="1:9" ht="15">
      <c r="A27" s="18" t="s">
        <v>11</v>
      </c>
      <c r="B27" s="17"/>
      <c r="C27" s="49">
        <f>SUM(C7:C26)</f>
        <v>603775754</v>
      </c>
      <c r="D27" s="36">
        <f>SUM(D7:D26)</f>
        <v>281258493</v>
      </c>
      <c r="E27" s="36">
        <f>SUM(E7:E26)</f>
        <v>63834834</v>
      </c>
      <c r="F27" s="36">
        <f>SUM(F7:F26)</f>
        <v>148234495</v>
      </c>
      <c r="G27" s="36">
        <f>SUM(G7:G26)</f>
        <v>110447932</v>
      </c>
      <c r="I27" s="3"/>
    </row>
    <row r="28" spans="1:7" ht="15">
      <c r="A28" s="18" t="s">
        <v>6</v>
      </c>
      <c r="C28" s="39">
        <f>work!F29</f>
        <v>1371112402</v>
      </c>
      <c r="D28" s="39">
        <f>work!G29</f>
        <v>440394106</v>
      </c>
      <c r="E28" s="39">
        <f>work!H29</f>
        <v>327060424</v>
      </c>
      <c r="F28" s="39">
        <f>work!I29</f>
        <v>242418827</v>
      </c>
      <c r="G28" s="39">
        <f>work!J29</f>
        <v>361239045</v>
      </c>
    </row>
    <row r="29" spans="1:7" ht="15">
      <c r="A29" s="18" t="s">
        <v>12</v>
      </c>
      <c r="C29" s="42">
        <f>C27/C28</f>
        <v>0.4403546734164833</v>
      </c>
      <c r="D29" s="42">
        <f>D27/D28</f>
        <v>0.6386518102038359</v>
      </c>
      <c r="E29" s="42">
        <f>E27/E28</f>
        <v>0.19517749417459326</v>
      </c>
      <c r="F29" s="42">
        <f>F27/F28</f>
        <v>0.6114809515186707</v>
      </c>
      <c r="G29" s="42">
        <f>G27/G28</f>
        <v>0.3057474919412435</v>
      </c>
    </row>
    <row r="32" spans="1:7" ht="15">
      <c r="A32" s="67" t="str">
        <f>work!D28</f>
        <v>State buildings</v>
      </c>
      <c r="C32" s="221">
        <f>work!F28</f>
        <v>37330985</v>
      </c>
      <c r="D32" s="221">
        <f>work!G28</f>
        <v>0</v>
      </c>
      <c r="E32" s="221">
        <f>work!H28</f>
        <v>0</v>
      </c>
      <c r="F32" s="221">
        <f>work!I28</f>
        <v>36272684</v>
      </c>
      <c r="G32" s="221">
        <f>work!J28</f>
        <v>1058301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July 2017</v>
      </c>
      <c r="L2" s="191"/>
      <c r="M2" s="192" t="str">
        <f>A2</f>
        <v>Estimated cost of construction authorized by building permits, July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9/7/17</v>
      </c>
      <c r="L3" s="193"/>
      <c r="M3" s="114" t="str">
        <f>A3</f>
        <v>Source:  New Jersey Department of Community Affairs, 9/7/17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July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77370746</v>
      </c>
      <c r="C8" s="40">
        <f>SUM(work!G7:H7)</f>
        <v>68314765</v>
      </c>
      <c r="D8" s="44">
        <f>SUM(work!I7:J7)</f>
        <v>9055981</v>
      </c>
      <c r="E8" s="44"/>
      <c r="F8" s="39">
        <f>G8+H8</f>
        <v>253214104</v>
      </c>
      <c r="G8" s="44">
        <f>SUM(work_ytd!G7:H7)</f>
        <v>161858888</v>
      </c>
      <c r="H8" s="44">
        <f>SUM(work_ytd!I7:J7)</f>
        <v>91355216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77370746</v>
      </c>
      <c r="O8" s="183">
        <f t="shared" si="2"/>
        <v>68314765</v>
      </c>
      <c r="P8" s="183">
        <f t="shared" si="2"/>
        <v>9055981</v>
      </c>
      <c r="Q8" s="188"/>
      <c r="R8" s="182">
        <f t="shared" si="0"/>
        <v>253214104</v>
      </c>
      <c r="S8" s="183">
        <f t="shared" si="0"/>
        <v>161858888</v>
      </c>
      <c r="T8" s="184">
        <f t="shared" si="0"/>
        <v>91355216</v>
      </c>
      <c r="U8" s="133"/>
    </row>
    <row r="9" spans="1:21" ht="15">
      <c r="A9" s="37" t="s">
        <v>325</v>
      </c>
      <c r="B9" s="37">
        <f aca="true" t="shared" si="3" ref="B9:B31">C9+D9</f>
        <v>155787713</v>
      </c>
      <c r="C9" s="38">
        <f>SUM(work!G8:H8)</f>
        <v>69120550</v>
      </c>
      <c r="D9" s="46">
        <f>SUM(work!I8:J8)</f>
        <v>86667163</v>
      </c>
      <c r="E9" s="46"/>
      <c r="F9" s="37">
        <f aca="true" t="shared" si="4" ref="F9:F29">G9+H9</f>
        <v>993082358</v>
      </c>
      <c r="G9" s="46">
        <f>SUM(work_ytd!G8:H8)</f>
        <v>519504293</v>
      </c>
      <c r="H9" s="46">
        <f>SUM(work_ytd!I8:J8)</f>
        <v>473578065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155787713</v>
      </c>
      <c r="O9" s="121">
        <f t="shared" si="2"/>
        <v>69120550</v>
      </c>
      <c r="P9" s="121">
        <f t="shared" si="2"/>
        <v>86667163</v>
      </c>
      <c r="Q9" s="189"/>
      <c r="R9" s="187">
        <f t="shared" si="0"/>
        <v>993082358</v>
      </c>
      <c r="S9" s="121">
        <f t="shared" si="0"/>
        <v>519504293</v>
      </c>
      <c r="T9" s="186">
        <f t="shared" si="0"/>
        <v>473578065</v>
      </c>
      <c r="U9" s="133"/>
    </row>
    <row r="10" spans="1:21" ht="15">
      <c r="A10" s="37" t="s">
        <v>536</v>
      </c>
      <c r="B10" s="37">
        <f t="shared" si="3"/>
        <v>52354377</v>
      </c>
      <c r="C10" s="38">
        <f>SUM(work!G9:H9)</f>
        <v>22319146</v>
      </c>
      <c r="D10" s="46">
        <f>SUM(work!I9:J9)</f>
        <v>30035231</v>
      </c>
      <c r="E10" s="46"/>
      <c r="F10" s="37">
        <f t="shared" si="4"/>
        <v>330185931</v>
      </c>
      <c r="G10" s="46">
        <f>SUM(work_ytd!G9:H9)</f>
        <v>147503909</v>
      </c>
      <c r="H10" s="46">
        <f>SUM(work_ytd!I9:J9)</f>
        <v>182682022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52354377</v>
      </c>
      <c r="O10" s="121">
        <f t="shared" si="2"/>
        <v>22319146</v>
      </c>
      <c r="P10" s="121">
        <f t="shared" si="2"/>
        <v>30035231</v>
      </c>
      <c r="Q10" s="189"/>
      <c r="R10" s="187">
        <f aca="true" t="shared" si="5" ref="R10:R31">F10</f>
        <v>330185931</v>
      </c>
      <c r="S10" s="121">
        <f aca="true" t="shared" si="6" ref="S10:S31">G10</f>
        <v>147503909</v>
      </c>
      <c r="T10" s="186">
        <f aca="true" t="shared" si="7" ref="T10:T31">H10</f>
        <v>182682022</v>
      </c>
      <c r="U10" s="133"/>
    </row>
    <row r="11" spans="1:21" ht="15">
      <c r="A11" s="37" t="s">
        <v>656</v>
      </c>
      <c r="B11" s="37">
        <f t="shared" si="3"/>
        <v>68821007</v>
      </c>
      <c r="C11" s="38">
        <f>SUM(work!G10:H10)</f>
        <v>18540621</v>
      </c>
      <c r="D11" s="46">
        <f>SUM(work!I10:J10)</f>
        <v>50280386</v>
      </c>
      <c r="E11" s="46"/>
      <c r="F11" s="37">
        <f t="shared" si="4"/>
        <v>369247515</v>
      </c>
      <c r="G11" s="46">
        <f>SUM(work_ytd!G10:H10)</f>
        <v>139769799</v>
      </c>
      <c r="H11" s="46">
        <f>SUM(work_ytd!I10:J10)</f>
        <v>229477716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68821007</v>
      </c>
      <c r="O11" s="121">
        <f t="shared" si="2"/>
        <v>18540621</v>
      </c>
      <c r="P11" s="121">
        <f t="shared" si="2"/>
        <v>50280386</v>
      </c>
      <c r="Q11" s="189"/>
      <c r="R11" s="187">
        <f t="shared" si="5"/>
        <v>369247515</v>
      </c>
      <c r="S11" s="121">
        <f t="shared" si="6"/>
        <v>139769799</v>
      </c>
      <c r="T11" s="186">
        <f t="shared" si="7"/>
        <v>229477716</v>
      </c>
      <c r="U11" s="133"/>
    </row>
    <row r="12" spans="1:21" ht="15">
      <c r="A12" s="37" t="s">
        <v>768</v>
      </c>
      <c r="B12" s="37">
        <f t="shared" si="3"/>
        <v>21061156</v>
      </c>
      <c r="C12" s="38">
        <f>SUM(work!G11:H11)</f>
        <v>15097612</v>
      </c>
      <c r="D12" s="46">
        <f>SUM(work!I11:J11)</f>
        <v>5963544</v>
      </c>
      <c r="E12" s="46"/>
      <c r="F12" s="37">
        <f t="shared" si="4"/>
        <v>211098312</v>
      </c>
      <c r="G12" s="46">
        <f>SUM(work_ytd!G11:H11)</f>
        <v>175548274</v>
      </c>
      <c r="H12" s="46">
        <f>SUM(work_ytd!I11:J11)</f>
        <v>35550038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21061156</v>
      </c>
      <c r="O12" s="121">
        <f t="shared" si="2"/>
        <v>15097612</v>
      </c>
      <c r="P12" s="121">
        <f t="shared" si="2"/>
        <v>5963544</v>
      </c>
      <c r="Q12" s="189"/>
      <c r="R12" s="187">
        <f t="shared" si="5"/>
        <v>211098312</v>
      </c>
      <c r="S12" s="121">
        <f t="shared" si="6"/>
        <v>175548274</v>
      </c>
      <c r="T12" s="186">
        <f t="shared" si="7"/>
        <v>35550038</v>
      </c>
      <c r="U12" s="133"/>
    </row>
    <row r="13" spans="1:21" ht="15">
      <c r="A13" s="37" t="s">
        <v>817</v>
      </c>
      <c r="B13" s="37">
        <f t="shared" si="3"/>
        <v>2567209</v>
      </c>
      <c r="C13" s="38">
        <f>SUM(work!G12:H12)</f>
        <v>1325886</v>
      </c>
      <c r="D13" s="46">
        <f>SUM(work!I12:J12)</f>
        <v>1241323</v>
      </c>
      <c r="E13" s="46"/>
      <c r="F13" s="37">
        <f t="shared" si="4"/>
        <v>71363751</v>
      </c>
      <c r="G13" s="46">
        <f>SUM(work_ytd!G12:H12)</f>
        <v>12755273</v>
      </c>
      <c r="H13" s="46">
        <f>SUM(work_ytd!I12:J12)</f>
        <v>58608478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2567209</v>
      </c>
      <c r="O13" s="121">
        <f t="shared" si="2"/>
        <v>1325886</v>
      </c>
      <c r="P13" s="121">
        <f t="shared" si="2"/>
        <v>1241323</v>
      </c>
      <c r="Q13" s="189"/>
      <c r="R13" s="187">
        <f t="shared" si="5"/>
        <v>71363751</v>
      </c>
      <c r="S13" s="121">
        <f t="shared" si="6"/>
        <v>12755273</v>
      </c>
      <c r="T13" s="186">
        <f t="shared" si="7"/>
        <v>58608478</v>
      </c>
      <c r="U13" s="133"/>
    </row>
    <row r="14" spans="1:21" ht="15">
      <c r="A14" s="37" t="s">
        <v>860</v>
      </c>
      <c r="B14" s="37">
        <f t="shared" si="3"/>
        <v>49890513</v>
      </c>
      <c r="C14" s="38">
        <f>SUM(work!G13:H13)</f>
        <v>28312277</v>
      </c>
      <c r="D14" s="46">
        <f>SUM(work!I13:J13)</f>
        <v>21578236</v>
      </c>
      <c r="E14" s="46"/>
      <c r="F14" s="37">
        <f t="shared" si="4"/>
        <v>633233402</v>
      </c>
      <c r="G14" s="46">
        <f>SUM(work_ytd!G13:H13)</f>
        <v>407784718</v>
      </c>
      <c r="H14" s="46">
        <f>SUM(work_ytd!I13:J13)</f>
        <v>225448684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49890513</v>
      </c>
      <c r="O14" s="121">
        <f t="shared" si="2"/>
        <v>28312277</v>
      </c>
      <c r="P14" s="121">
        <f t="shared" si="2"/>
        <v>21578236</v>
      </c>
      <c r="Q14" s="189"/>
      <c r="R14" s="187">
        <f t="shared" si="5"/>
        <v>633233402</v>
      </c>
      <c r="S14" s="121">
        <f t="shared" si="6"/>
        <v>407784718</v>
      </c>
      <c r="T14" s="186">
        <f t="shared" si="7"/>
        <v>225448684</v>
      </c>
      <c r="U14" s="133"/>
    </row>
    <row r="15" spans="1:21" ht="15">
      <c r="A15" s="37" t="s">
        <v>925</v>
      </c>
      <c r="B15" s="37">
        <f t="shared" si="3"/>
        <v>29638222</v>
      </c>
      <c r="C15" s="38">
        <f>SUM(work!G14:H14)</f>
        <v>11815281</v>
      </c>
      <c r="D15" s="46">
        <f>SUM(work!I14:J14)</f>
        <v>17822941</v>
      </c>
      <c r="E15" s="46"/>
      <c r="F15" s="37">
        <f t="shared" si="4"/>
        <v>296217157</v>
      </c>
      <c r="G15" s="46">
        <f>SUM(work_ytd!G14:H14)</f>
        <v>103428907</v>
      </c>
      <c r="H15" s="46">
        <f>SUM(work_ytd!I14:J14)</f>
        <v>192788250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29638222</v>
      </c>
      <c r="O15" s="121">
        <f t="shared" si="2"/>
        <v>11815281</v>
      </c>
      <c r="P15" s="121">
        <f t="shared" si="2"/>
        <v>17822941</v>
      </c>
      <c r="Q15" s="189"/>
      <c r="R15" s="187">
        <f t="shared" si="5"/>
        <v>296217157</v>
      </c>
      <c r="S15" s="121">
        <f t="shared" si="6"/>
        <v>103428907</v>
      </c>
      <c r="T15" s="186">
        <f t="shared" si="7"/>
        <v>192788250</v>
      </c>
      <c r="U15" s="133"/>
    </row>
    <row r="16" spans="1:21" ht="15">
      <c r="A16" s="37" t="s">
        <v>996</v>
      </c>
      <c r="B16" s="37">
        <f t="shared" si="3"/>
        <v>229663926</v>
      </c>
      <c r="C16" s="38">
        <f>SUM(work!G15:H15)</f>
        <v>200602307</v>
      </c>
      <c r="D16" s="46">
        <f>SUM(work!I15:J15)</f>
        <v>29061619</v>
      </c>
      <c r="E16" s="46"/>
      <c r="F16" s="37">
        <f t="shared" si="4"/>
        <v>1238082386</v>
      </c>
      <c r="G16" s="46">
        <f>SUM(work_ytd!G15:H15)</f>
        <v>987043795</v>
      </c>
      <c r="H16" s="46">
        <f>SUM(work_ytd!I15:J15)</f>
        <v>251038591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229663926</v>
      </c>
      <c r="O16" s="121">
        <f t="shared" si="2"/>
        <v>200602307</v>
      </c>
      <c r="P16" s="121">
        <f t="shared" si="2"/>
        <v>29061619</v>
      </c>
      <c r="Q16" s="189"/>
      <c r="R16" s="187">
        <f t="shared" si="5"/>
        <v>1238082386</v>
      </c>
      <c r="S16" s="121">
        <f t="shared" si="6"/>
        <v>987043795</v>
      </c>
      <c r="T16" s="186">
        <f t="shared" si="7"/>
        <v>251038591</v>
      </c>
      <c r="U16" s="133"/>
    </row>
    <row r="17" spans="1:21" ht="15">
      <c r="A17" s="37" t="s">
        <v>1033</v>
      </c>
      <c r="B17" s="37">
        <f t="shared" si="3"/>
        <v>13317061</v>
      </c>
      <c r="C17" s="38">
        <f>SUM(work!G16:H16)</f>
        <v>6208003</v>
      </c>
      <c r="D17" s="46">
        <f>SUM(work!I16:J16)</f>
        <v>7109058</v>
      </c>
      <c r="E17" s="46"/>
      <c r="F17" s="37">
        <f t="shared" si="4"/>
        <v>88662834</v>
      </c>
      <c r="G17" s="46">
        <f>SUM(work_ytd!G16:H16)</f>
        <v>52435291</v>
      </c>
      <c r="H17" s="46">
        <f>SUM(work_ytd!I16:J16)</f>
        <v>36227543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13317061</v>
      </c>
      <c r="O17" s="121">
        <f t="shared" si="2"/>
        <v>6208003</v>
      </c>
      <c r="P17" s="121">
        <f t="shared" si="2"/>
        <v>7109058</v>
      </c>
      <c r="Q17" s="189"/>
      <c r="R17" s="187">
        <f t="shared" si="5"/>
        <v>88662834</v>
      </c>
      <c r="S17" s="121">
        <f t="shared" si="6"/>
        <v>52435291</v>
      </c>
      <c r="T17" s="186">
        <f t="shared" si="7"/>
        <v>36227543</v>
      </c>
      <c r="U17" s="133"/>
    </row>
    <row r="18" spans="1:21" ht="15">
      <c r="A18" s="37" t="s">
        <v>1111</v>
      </c>
      <c r="B18" s="37">
        <f t="shared" si="3"/>
        <v>48452783</v>
      </c>
      <c r="C18" s="38">
        <f>SUM(work!G17:H17)</f>
        <v>29424670</v>
      </c>
      <c r="D18" s="46">
        <f>SUM(work!I17:J17)</f>
        <v>19028113</v>
      </c>
      <c r="E18" s="46"/>
      <c r="F18" s="37">
        <f t="shared" si="4"/>
        <v>363575744</v>
      </c>
      <c r="G18" s="46">
        <f>SUM(work_ytd!G17:H17)</f>
        <v>131717272</v>
      </c>
      <c r="H18" s="46">
        <f>SUM(work_ytd!I17:J17)</f>
        <v>231858472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48452783</v>
      </c>
      <c r="O18" s="121">
        <f t="shared" si="2"/>
        <v>29424670</v>
      </c>
      <c r="P18" s="121">
        <f t="shared" si="2"/>
        <v>19028113</v>
      </c>
      <c r="Q18" s="189"/>
      <c r="R18" s="187">
        <f t="shared" si="5"/>
        <v>363575744</v>
      </c>
      <c r="S18" s="121">
        <f t="shared" si="6"/>
        <v>131717272</v>
      </c>
      <c r="T18" s="186">
        <f t="shared" si="7"/>
        <v>231858472</v>
      </c>
      <c r="U18" s="133"/>
    </row>
    <row r="19" spans="1:21" ht="15">
      <c r="A19" s="37" t="s">
        <v>1154</v>
      </c>
      <c r="B19" s="37">
        <f t="shared" si="3"/>
        <v>90658410</v>
      </c>
      <c r="C19" s="38">
        <f>SUM(work!G18:H18)</f>
        <v>41697240</v>
      </c>
      <c r="D19" s="46">
        <f>SUM(work!I18:J18)</f>
        <v>48961170</v>
      </c>
      <c r="E19" s="46"/>
      <c r="F19" s="37">
        <f t="shared" si="4"/>
        <v>973396269</v>
      </c>
      <c r="G19" s="46">
        <f>SUM(work_ytd!G18:H18)</f>
        <v>293644037</v>
      </c>
      <c r="H19" s="46">
        <f>SUM(work_ytd!I18:J18)</f>
        <v>679752232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90658410</v>
      </c>
      <c r="O19" s="121">
        <f t="shared" si="2"/>
        <v>41697240</v>
      </c>
      <c r="P19" s="121">
        <f t="shared" si="2"/>
        <v>48961170</v>
      </c>
      <c r="Q19" s="189"/>
      <c r="R19" s="187">
        <f t="shared" si="5"/>
        <v>973396269</v>
      </c>
      <c r="S19" s="121">
        <f t="shared" si="6"/>
        <v>293644037</v>
      </c>
      <c r="T19" s="186">
        <f t="shared" si="7"/>
        <v>679752232</v>
      </c>
      <c r="U19" s="133"/>
    </row>
    <row r="20" spans="1:21" ht="15">
      <c r="A20" s="37" t="s">
        <v>1228</v>
      </c>
      <c r="B20" s="37">
        <f t="shared" si="3"/>
        <v>84697645</v>
      </c>
      <c r="C20" s="38">
        <f>SUM(work!G19:H19)</f>
        <v>57997516</v>
      </c>
      <c r="D20" s="46">
        <f>SUM(work!I19:J19)</f>
        <v>26700129</v>
      </c>
      <c r="E20" s="46"/>
      <c r="F20" s="37">
        <f t="shared" si="4"/>
        <v>680770887</v>
      </c>
      <c r="G20" s="46">
        <f>SUM(work_ytd!G19:H19)</f>
        <v>426071315</v>
      </c>
      <c r="H20" s="46">
        <f>SUM(work_ytd!I19:J19)</f>
        <v>254699572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84697645</v>
      </c>
      <c r="O20" s="121">
        <f t="shared" si="2"/>
        <v>57997516</v>
      </c>
      <c r="P20" s="121">
        <f t="shared" si="2"/>
        <v>26700129</v>
      </c>
      <c r="Q20" s="189"/>
      <c r="R20" s="187">
        <f t="shared" si="5"/>
        <v>680770887</v>
      </c>
      <c r="S20" s="121">
        <f t="shared" si="6"/>
        <v>426071315</v>
      </c>
      <c r="T20" s="186">
        <f t="shared" si="7"/>
        <v>254699572</v>
      </c>
      <c r="U20" s="133"/>
    </row>
    <row r="21" spans="1:21" ht="15">
      <c r="A21" s="37" t="s">
        <v>1386</v>
      </c>
      <c r="B21" s="37">
        <f t="shared" si="3"/>
        <v>61933292</v>
      </c>
      <c r="C21" s="38">
        <f>SUM(work!G20:H20)</f>
        <v>34400499</v>
      </c>
      <c r="D21" s="46">
        <f>SUM(work!I20:J20)</f>
        <v>27532793</v>
      </c>
      <c r="E21" s="46"/>
      <c r="F21" s="37">
        <f t="shared" si="4"/>
        <v>575986083</v>
      </c>
      <c r="G21" s="46">
        <f>SUM(work_ytd!G20:H20)</f>
        <v>287376270</v>
      </c>
      <c r="H21" s="46">
        <f>SUM(work_ytd!I20:J20)</f>
        <v>288609813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61933292</v>
      </c>
      <c r="O21" s="121">
        <f t="shared" si="2"/>
        <v>34400499</v>
      </c>
      <c r="P21" s="121">
        <f t="shared" si="2"/>
        <v>27532793</v>
      </c>
      <c r="Q21" s="189"/>
      <c r="R21" s="187">
        <f t="shared" si="5"/>
        <v>575986083</v>
      </c>
      <c r="S21" s="121">
        <f t="shared" si="6"/>
        <v>287376270</v>
      </c>
      <c r="T21" s="186">
        <f t="shared" si="7"/>
        <v>288609813</v>
      </c>
      <c r="U21" s="133"/>
    </row>
    <row r="22" spans="1:21" ht="15">
      <c r="A22" s="37" t="s">
        <v>1503</v>
      </c>
      <c r="B22" s="37">
        <f t="shared" si="3"/>
        <v>99226181</v>
      </c>
      <c r="C22" s="38">
        <f>SUM(work!G21:H21)</f>
        <v>82820217</v>
      </c>
      <c r="D22" s="46">
        <f>SUM(work!I21:J21)</f>
        <v>16405964</v>
      </c>
      <c r="E22" s="46"/>
      <c r="F22" s="37">
        <f t="shared" si="4"/>
        <v>588183842</v>
      </c>
      <c r="G22" s="46">
        <f>SUM(work_ytd!G21:H21)</f>
        <v>470926087</v>
      </c>
      <c r="H22" s="46">
        <f>SUM(work_ytd!I21:J21)</f>
        <v>117257755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99226181</v>
      </c>
      <c r="O22" s="121">
        <f t="shared" si="2"/>
        <v>82820217</v>
      </c>
      <c r="P22" s="121">
        <f t="shared" si="2"/>
        <v>16405964</v>
      </c>
      <c r="Q22" s="189"/>
      <c r="R22" s="187">
        <f t="shared" si="5"/>
        <v>588183842</v>
      </c>
      <c r="S22" s="121">
        <f t="shared" si="6"/>
        <v>470926087</v>
      </c>
      <c r="T22" s="186">
        <f t="shared" si="7"/>
        <v>117257755</v>
      </c>
      <c r="U22" s="133"/>
    </row>
    <row r="23" spans="1:21" ht="15">
      <c r="A23" s="37" t="s">
        <v>1601</v>
      </c>
      <c r="B23" s="37">
        <f t="shared" si="3"/>
        <v>19391851</v>
      </c>
      <c r="C23" s="38">
        <f>SUM(work!G22:H22)</f>
        <v>9723065</v>
      </c>
      <c r="D23" s="46">
        <f>SUM(work!I22:J22)</f>
        <v>9668786</v>
      </c>
      <c r="E23" s="46"/>
      <c r="F23" s="37">
        <f t="shared" si="4"/>
        <v>245206801</v>
      </c>
      <c r="G23" s="46">
        <f>SUM(work_ytd!G22:H22)</f>
        <v>92181737</v>
      </c>
      <c r="H23" s="46">
        <f>SUM(work_ytd!I22:J22)</f>
        <v>153025064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19391851</v>
      </c>
      <c r="O23" s="121">
        <f t="shared" si="2"/>
        <v>9723065</v>
      </c>
      <c r="P23" s="121">
        <f t="shared" si="2"/>
        <v>9668786</v>
      </c>
      <c r="Q23" s="189"/>
      <c r="R23" s="187">
        <f t="shared" si="5"/>
        <v>245206801</v>
      </c>
      <c r="S23" s="121">
        <f t="shared" si="6"/>
        <v>92181737</v>
      </c>
      <c r="T23" s="186">
        <f t="shared" si="7"/>
        <v>153025064</v>
      </c>
      <c r="U23" s="133"/>
    </row>
    <row r="24" spans="1:21" ht="15">
      <c r="A24" s="37" t="s">
        <v>1649</v>
      </c>
      <c r="B24" s="37">
        <f t="shared" si="3"/>
        <v>26073457</v>
      </c>
      <c r="C24" s="38">
        <f>SUM(work!G23:H23)</f>
        <v>2592878</v>
      </c>
      <c r="D24" s="46">
        <f>SUM(work!I23:J23)</f>
        <v>23480579</v>
      </c>
      <c r="E24" s="46"/>
      <c r="F24" s="37">
        <f t="shared" si="4"/>
        <v>99822644</v>
      </c>
      <c r="G24" s="46">
        <f>SUM(work_ytd!G23:H23)</f>
        <v>13623964</v>
      </c>
      <c r="H24" s="46">
        <f>SUM(work_ytd!I23:J23)</f>
        <v>86198680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26073457</v>
      </c>
      <c r="O24" s="121">
        <f t="shared" si="8"/>
        <v>2592878</v>
      </c>
      <c r="P24" s="121">
        <f t="shared" si="8"/>
        <v>23480579</v>
      </c>
      <c r="Q24" s="189"/>
      <c r="R24" s="187">
        <f t="shared" si="5"/>
        <v>99822644</v>
      </c>
      <c r="S24" s="121">
        <f t="shared" si="6"/>
        <v>13623964</v>
      </c>
      <c r="T24" s="186">
        <f t="shared" si="7"/>
        <v>86198680</v>
      </c>
      <c r="U24" s="133"/>
    </row>
    <row r="25" spans="1:21" ht="15">
      <c r="A25" s="37" t="s">
        <v>1700</v>
      </c>
      <c r="B25" s="37">
        <f t="shared" si="3"/>
        <v>102598322</v>
      </c>
      <c r="C25" s="38">
        <f>SUM(work!G24:H24)</f>
        <v>24387149</v>
      </c>
      <c r="D25" s="46">
        <f>SUM(work!I24:J24)</f>
        <v>78211173</v>
      </c>
      <c r="E25" s="46"/>
      <c r="F25" s="37">
        <f t="shared" si="4"/>
        <v>494953285</v>
      </c>
      <c r="G25" s="46">
        <f>SUM(work_ytd!G24:H24)</f>
        <v>164318369</v>
      </c>
      <c r="H25" s="46">
        <f>SUM(work_ytd!I24:J24)</f>
        <v>330634916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102598322</v>
      </c>
      <c r="O25" s="121">
        <f t="shared" si="8"/>
        <v>24387149</v>
      </c>
      <c r="P25" s="121">
        <f t="shared" si="8"/>
        <v>78211173</v>
      </c>
      <c r="Q25" s="189"/>
      <c r="R25" s="187">
        <f t="shared" si="5"/>
        <v>494953285</v>
      </c>
      <c r="S25" s="121">
        <f t="shared" si="6"/>
        <v>164318369</v>
      </c>
      <c r="T25" s="186">
        <f t="shared" si="7"/>
        <v>330634916</v>
      </c>
      <c r="U25" s="133"/>
    </row>
    <row r="26" spans="1:21" ht="15">
      <c r="A26" s="37" t="s">
        <v>48</v>
      </c>
      <c r="B26" s="37">
        <f t="shared" si="3"/>
        <v>9163689</v>
      </c>
      <c r="C26" s="38">
        <f>SUM(work!G25:H25)</f>
        <v>6084004</v>
      </c>
      <c r="D26" s="46">
        <f>SUM(work!I25:J25)</f>
        <v>3079685</v>
      </c>
      <c r="E26" s="46"/>
      <c r="F26" s="37">
        <f t="shared" si="4"/>
        <v>72102703</v>
      </c>
      <c r="G26" s="46">
        <f>SUM(work_ytd!G25:H25)</f>
        <v>45263533</v>
      </c>
      <c r="H26" s="46">
        <f>SUM(work_ytd!I25:J25)</f>
        <v>26839170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9163689</v>
      </c>
      <c r="O26" s="121">
        <f t="shared" si="8"/>
        <v>6084004</v>
      </c>
      <c r="P26" s="121">
        <f t="shared" si="8"/>
        <v>3079685</v>
      </c>
      <c r="Q26" s="189"/>
      <c r="R26" s="187">
        <f t="shared" si="5"/>
        <v>72102703</v>
      </c>
      <c r="S26" s="121">
        <f t="shared" si="6"/>
        <v>45263533</v>
      </c>
      <c r="T26" s="186">
        <f t="shared" si="7"/>
        <v>26839170</v>
      </c>
      <c r="U26" s="133"/>
    </row>
    <row r="27" spans="1:21" ht="15">
      <c r="A27" s="37" t="s">
        <v>130</v>
      </c>
      <c r="B27" s="37">
        <f t="shared" si="3"/>
        <v>82263068</v>
      </c>
      <c r="C27" s="38">
        <f>SUM(work!G26:H26)</f>
        <v>33551989</v>
      </c>
      <c r="D27" s="46">
        <f>SUM(work!I26:J26)</f>
        <v>48711079</v>
      </c>
      <c r="E27" s="46"/>
      <c r="F27" s="37">
        <f t="shared" si="4"/>
        <v>450622032</v>
      </c>
      <c r="G27" s="46">
        <f>SUM(work_ytd!G26:H26)</f>
        <v>234879192</v>
      </c>
      <c r="H27" s="46">
        <f>SUM(work_ytd!I26:J26)</f>
        <v>215742840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82263068</v>
      </c>
      <c r="O27" s="121">
        <f t="shared" si="8"/>
        <v>33551989</v>
      </c>
      <c r="P27" s="121">
        <f t="shared" si="8"/>
        <v>48711079</v>
      </c>
      <c r="Q27" s="189"/>
      <c r="R27" s="187">
        <f t="shared" si="5"/>
        <v>450622032</v>
      </c>
      <c r="S27" s="121">
        <f t="shared" si="6"/>
        <v>234879192</v>
      </c>
      <c r="T27" s="186">
        <f t="shared" si="7"/>
        <v>215742840</v>
      </c>
      <c r="U27" s="133"/>
    </row>
    <row r="28" spans="1:21" ht="15">
      <c r="A28" s="37" t="s">
        <v>195</v>
      </c>
      <c r="B28" s="37">
        <f t="shared" si="3"/>
        <v>8850789</v>
      </c>
      <c r="C28" s="38">
        <f>SUM(work!G27:H27)</f>
        <v>3118855</v>
      </c>
      <c r="D28" s="46">
        <f>SUM(work!I27:J27)</f>
        <v>5731934</v>
      </c>
      <c r="E28" s="46"/>
      <c r="F28" s="37">
        <f t="shared" si="4"/>
        <v>79723403</v>
      </c>
      <c r="G28" s="46">
        <f>SUM(work_ytd!G27:H27)</f>
        <v>21142701</v>
      </c>
      <c r="H28" s="46">
        <f>SUM(work_ytd!I27:J27)</f>
        <v>58580702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8850789</v>
      </c>
      <c r="O28" s="121">
        <f t="shared" si="8"/>
        <v>3118855</v>
      </c>
      <c r="P28" s="121">
        <f t="shared" si="8"/>
        <v>5731934</v>
      </c>
      <c r="Q28" s="189"/>
      <c r="R28" s="187">
        <f t="shared" si="5"/>
        <v>79723403</v>
      </c>
      <c r="S28" s="121">
        <f t="shared" si="6"/>
        <v>21142701</v>
      </c>
      <c r="T28" s="186">
        <f t="shared" si="7"/>
        <v>58580702</v>
      </c>
      <c r="U28" s="133"/>
    </row>
    <row r="29" spans="1:21" ht="15">
      <c r="A29" s="37" t="s">
        <v>5</v>
      </c>
      <c r="B29" s="37">
        <f t="shared" si="3"/>
        <v>37330985</v>
      </c>
      <c r="C29" s="38">
        <f>SUM(work!G28:H28)</f>
        <v>0</v>
      </c>
      <c r="D29" s="46">
        <f>SUM(work!I28:J28)</f>
        <v>37330985</v>
      </c>
      <c r="E29" s="46"/>
      <c r="F29" s="37">
        <f t="shared" si="4"/>
        <v>146996527</v>
      </c>
      <c r="G29" s="46">
        <f>SUM(work_ytd!G28:H28)</f>
        <v>0</v>
      </c>
      <c r="H29" s="46">
        <f>SUM(work_ytd!I28:J28)</f>
        <v>146996527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37330985</v>
      </c>
      <c r="O29" s="121">
        <f t="shared" si="8"/>
        <v>0</v>
      </c>
      <c r="P29" s="121">
        <f t="shared" si="8"/>
        <v>37330985</v>
      </c>
      <c r="Q29" s="189"/>
      <c r="R29" s="187">
        <f t="shared" si="5"/>
        <v>146996527</v>
      </c>
      <c r="S29" s="121">
        <f t="shared" si="6"/>
        <v>0</v>
      </c>
      <c r="T29" s="186">
        <f t="shared" si="7"/>
        <v>146996527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1371112402</v>
      </c>
      <c r="C31" s="39">
        <f>SUM(C8:C29)</f>
        <v>767454530</v>
      </c>
      <c r="D31" s="39">
        <f>SUM(D8:D29)</f>
        <v>603657872</v>
      </c>
      <c r="E31" s="39"/>
      <c r="F31" s="39">
        <f>SUM(F8:F29)</f>
        <v>9255727970</v>
      </c>
      <c r="G31" s="39">
        <f>SUM(G8:G29)</f>
        <v>4888777624</v>
      </c>
      <c r="H31" s="39">
        <f>SUM(H8:H29)</f>
        <v>4366950346</v>
      </c>
      <c r="I31" s="38"/>
      <c r="J31" s="75"/>
      <c r="K31" s="75"/>
      <c r="L31" s="200"/>
      <c r="M31" s="201" t="str">
        <f>A31</f>
        <v>New Jersey</v>
      </c>
      <c r="N31" s="202">
        <f>B31</f>
        <v>1371112402</v>
      </c>
      <c r="O31" s="202">
        <f>C31</f>
        <v>767454530</v>
      </c>
      <c r="P31" s="202">
        <f>D31</f>
        <v>603657872</v>
      </c>
      <c r="Q31" s="203"/>
      <c r="R31" s="201">
        <f t="shared" si="5"/>
        <v>9255727970</v>
      </c>
      <c r="S31" s="202">
        <f t="shared" si="6"/>
        <v>4888777624</v>
      </c>
      <c r="T31" s="204">
        <f t="shared" si="7"/>
        <v>4366950346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1:21" ht="15">
      <c r="A33" s="228" t="s">
        <v>2350</v>
      </c>
      <c r="B33" s="227">
        <v>1462671665</v>
      </c>
      <c r="C33" s="227">
        <v>827297935</v>
      </c>
      <c r="D33" s="227">
        <v>635373730</v>
      </c>
      <c r="E33" s="227"/>
      <c r="F33" s="227">
        <v>10222795558</v>
      </c>
      <c r="G33" s="227">
        <v>5557232826</v>
      </c>
      <c r="H33" s="227">
        <v>4665562732</v>
      </c>
      <c r="L33" s="196"/>
      <c r="M33" s="162" t="str">
        <f>A33</f>
        <v>  July 2016</v>
      </c>
      <c r="N33" s="160">
        <f>B33</f>
        <v>1462671665</v>
      </c>
      <c r="O33" s="229">
        <f>C33</f>
        <v>827297935</v>
      </c>
      <c r="P33" s="229">
        <f>D33</f>
        <v>635373730</v>
      </c>
      <c r="Q33" s="161"/>
      <c r="R33" s="160">
        <f>F33</f>
        <v>10222795558</v>
      </c>
      <c r="S33" s="229">
        <f>G33</f>
        <v>5557232826</v>
      </c>
      <c r="T33" s="229">
        <f>H33</f>
        <v>4665562732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253214104</v>
      </c>
      <c r="G7" s="39">
        <f>SUM(G31:G53)</f>
        <v>100229192</v>
      </c>
      <c r="H7" s="39">
        <f>SUM(H31:H53)</f>
        <v>61629696</v>
      </c>
      <c r="I7" s="39">
        <f>SUM(I31:I53)</f>
        <v>24265397</v>
      </c>
      <c r="J7" s="39">
        <f>SUM(J31:J53)</f>
        <v>67089819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993082358</v>
      </c>
      <c r="G8" s="37">
        <f>SUM(G54:G123)</f>
        <v>224569789</v>
      </c>
      <c r="H8" s="37">
        <f>SUM(H54:H123)</f>
        <v>294934504</v>
      </c>
      <c r="I8" s="37">
        <f>SUM(I54:I123)</f>
        <v>124621248</v>
      </c>
      <c r="J8" s="37">
        <f>SUM(J54:J123)</f>
        <v>348956817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330185931</v>
      </c>
      <c r="G9" s="37">
        <f>SUM(G124:G163)</f>
        <v>55628176</v>
      </c>
      <c r="H9" s="37">
        <f>SUM(H124:H163)</f>
        <v>91875733</v>
      </c>
      <c r="I9" s="37">
        <f>SUM(I124:I163)</f>
        <v>48088880</v>
      </c>
      <c r="J9" s="37">
        <f>SUM(J124:J163)</f>
        <v>134593142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369247515</v>
      </c>
      <c r="G10" s="37">
        <f>SUM(G164:G200)</f>
        <v>37809876</v>
      </c>
      <c r="H10" s="37">
        <f>SUM(H164:H200)</f>
        <v>101959923</v>
      </c>
      <c r="I10" s="37">
        <f>SUM(I164:I200)</f>
        <v>54070082</v>
      </c>
      <c r="J10" s="37">
        <f>SUM(J164:J200)</f>
        <v>175407634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211098312</v>
      </c>
      <c r="G11" s="37">
        <f>SUM(G201:G216)</f>
        <v>118484662</v>
      </c>
      <c r="H11" s="37">
        <f>SUM(H201:H216)</f>
        <v>57063612</v>
      </c>
      <c r="I11" s="37">
        <f>SUM(I201:I216)</f>
        <v>13154139</v>
      </c>
      <c r="J11" s="37">
        <f>SUM(J201:J216)</f>
        <v>22395899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71363751</v>
      </c>
      <c r="G12" s="37">
        <f>SUM(G217:G230)</f>
        <v>1944845</v>
      </c>
      <c r="H12" s="37">
        <f>SUM(H217:H230)</f>
        <v>10810428</v>
      </c>
      <c r="I12" s="37">
        <f>SUM(I217:I230)</f>
        <v>36935206</v>
      </c>
      <c r="J12" s="37">
        <f>SUM(J217:J230)</f>
        <v>21673272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633233402</v>
      </c>
      <c r="G13" s="37">
        <f>SUM(G231:G252)</f>
        <v>189500787</v>
      </c>
      <c r="H13" s="37">
        <f>SUM(H231:H252)</f>
        <v>218283931</v>
      </c>
      <c r="I13" s="37">
        <f>SUM(I231:I252)</f>
        <v>76135633</v>
      </c>
      <c r="J13" s="37">
        <f>SUM(J231:J252)</f>
        <v>149313051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296217157</v>
      </c>
      <c r="G14" s="37">
        <f>SUM(G253:G276)</f>
        <v>41817481</v>
      </c>
      <c r="H14" s="37">
        <f>SUM(H253:H276)</f>
        <v>61611426</v>
      </c>
      <c r="I14" s="37">
        <f>SUM(I253:I276)</f>
        <v>82184042</v>
      </c>
      <c r="J14" s="37">
        <f>SUM(J253:J276)</f>
        <v>110604208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1238082386</v>
      </c>
      <c r="G15" s="37">
        <f>SUM(G277:G288)</f>
        <v>791646393</v>
      </c>
      <c r="H15" s="37">
        <f>SUM(H277:H288)</f>
        <v>195397402</v>
      </c>
      <c r="I15" s="37">
        <f>SUM(I277:I288)</f>
        <v>121220218</v>
      </c>
      <c r="J15" s="37">
        <f>SUM(J277:J288)</f>
        <v>129818373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88662834</v>
      </c>
      <c r="G16" s="37">
        <f>SUM(G289:G314)</f>
        <v>15736738</v>
      </c>
      <c r="H16" s="37">
        <f>SUM(H289:H314)</f>
        <v>36698553</v>
      </c>
      <c r="I16" s="37">
        <f>SUM(I289:I314)</f>
        <v>7704728</v>
      </c>
      <c r="J16" s="37">
        <f>SUM(J289:J314)</f>
        <v>28522815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363575744</v>
      </c>
      <c r="G17" s="37">
        <f>SUM(G315:G327)</f>
        <v>36978092</v>
      </c>
      <c r="H17" s="37">
        <f>SUM(H315:H327)</f>
        <v>94739180</v>
      </c>
      <c r="I17" s="37">
        <f>SUM(I315:I327)</f>
        <v>52504964</v>
      </c>
      <c r="J17" s="37">
        <f>SUM(J315:J327)</f>
        <v>179353508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973396269</v>
      </c>
      <c r="G18" s="37">
        <f>SUM(G328:G352)</f>
        <v>128779179</v>
      </c>
      <c r="H18" s="37">
        <f>SUM(H328:H352)</f>
        <v>164864858</v>
      </c>
      <c r="I18" s="37">
        <f>SUM(I328:I352)</f>
        <v>182187632</v>
      </c>
      <c r="J18" s="37">
        <f>SUM(J328:J352)</f>
        <v>497564600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680770887</v>
      </c>
      <c r="G19" s="37">
        <f>SUM(G353:G405)</f>
        <v>208906585</v>
      </c>
      <c r="H19" s="37">
        <f>SUM(H353:H405)</f>
        <v>217164730</v>
      </c>
      <c r="I19" s="37">
        <f>SUM(I353:I405)</f>
        <v>63152570</v>
      </c>
      <c r="J19" s="37">
        <f>SUM(J353:J405)</f>
        <v>191547002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575986083</v>
      </c>
      <c r="G20" s="37">
        <f>SUM(G406:G444)</f>
        <v>116092717</v>
      </c>
      <c r="H20" s="37">
        <f>SUM(H406:H444)</f>
        <v>171283553</v>
      </c>
      <c r="I20" s="37">
        <f>SUM(I406:I444)</f>
        <v>54654025</v>
      </c>
      <c r="J20" s="37">
        <f>SUM(J406:J444)</f>
        <v>233955788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588183842</v>
      </c>
      <c r="G21" s="37">
        <f>SUM(G445:G477)</f>
        <v>276669742</v>
      </c>
      <c r="H21" s="37">
        <f>SUM(H445:H477)</f>
        <v>194256345</v>
      </c>
      <c r="I21" s="37">
        <f>SUM(I445:I477)</f>
        <v>27556166</v>
      </c>
      <c r="J21" s="37">
        <f>SUM(J445:J477)</f>
        <v>89701589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245206801</v>
      </c>
      <c r="G22" s="37">
        <f>SUM(G478:G493)</f>
        <v>19545967</v>
      </c>
      <c r="H22" s="37">
        <f>SUM(H478:H493)</f>
        <v>72635770</v>
      </c>
      <c r="I22" s="37">
        <f>SUM(I478:I493)</f>
        <v>41688787</v>
      </c>
      <c r="J22" s="37">
        <f>SUM(J478:J493)</f>
        <v>111336277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99822644</v>
      </c>
      <c r="G23" s="37">
        <f>SUM(G494:G508)</f>
        <v>3384746</v>
      </c>
      <c r="H23" s="37">
        <f>SUM(H494:H508)</f>
        <v>10239218</v>
      </c>
      <c r="I23" s="37">
        <f>SUM(I494:I508)</f>
        <v>23601299</v>
      </c>
      <c r="J23" s="37">
        <f>SUM(J494:J508)</f>
        <v>62597381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494953285</v>
      </c>
      <c r="G24" s="37">
        <f>SUM(G509:G529)</f>
        <v>61510477</v>
      </c>
      <c r="H24" s="37">
        <f>SUM(H509:H529)</f>
        <v>102807892</v>
      </c>
      <c r="I24" s="37">
        <f>SUM(I509:I529)</f>
        <v>67835867</v>
      </c>
      <c r="J24" s="37">
        <f>SUM(J509:J529)</f>
        <v>262799049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72102703</v>
      </c>
      <c r="G25" s="37">
        <f>SUM(G530:G553)</f>
        <v>7789710</v>
      </c>
      <c r="H25" s="37">
        <f>SUM(H530:H553)</f>
        <v>37473823</v>
      </c>
      <c r="I25" s="37">
        <f>SUM(I530:I553)</f>
        <v>7311296</v>
      </c>
      <c r="J25" s="37">
        <f>SUM(J530:J553)</f>
        <v>19527874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450622032</v>
      </c>
      <c r="G26" s="37">
        <f>SUM(G554:G574)</f>
        <v>85227068</v>
      </c>
      <c r="H26" s="37">
        <f>SUM(H554:H574)</f>
        <v>149652124</v>
      </c>
      <c r="I26" s="37">
        <f>SUM(I554:I574)</f>
        <v>58457051</v>
      </c>
      <c r="J26" s="37">
        <f>SUM(J554:J574)</f>
        <v>157285789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79723403</v>
      </c>
      <c r="G27" s="37">
        <f>SUM(G575:G597)</f>
        <v>6191918</v>
      </c>
      <c r="H27" s="37">
        <f>SUM(H575:H597)</f>
        <v>14950783</v>
      </c>
      <c r="I27" s="37">
        <f>SUM(I575:I597)</f>
        <v>17993240</v>
      </c>
      <c r="J27" s="37">
        <f>SUM(J575:J597)</f>
        <v>40587462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146996527</v>
      </c>
      <c r="G28" s="37">
        <f>G598</f>
        <v>0</v>
      </c>
      <c r="H28" s="37">
        <f>H598</f>
        <v>0</v>
      </c>
      <c r="I28" s="37">
        <f>I598</f>
        <v>141922574</v>
      </c>
      <c r="J28" s="37">
        <f>J598</f>
        <v>5073953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9255727970</v>
      </c>
      <c r="G29" s="39">
        <f>SUM(G7:G28)</f>
        <v>2528444140</v>
      </c>
      <c r="H29" s="39">
        <f>SUM(H7:H28)</f>
        <v>2360333484</v>
      </c>
      <c r="I29" s="39">
        <f>SUM(I7:I28)</f>
        <v>1327245044</v>
      </c>
      <c r="J29" s="39">
        <f>SUM(J7:J28)</f>
        <v>3039705302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3052237</v>
      </c>
      <c r="G31" s="106">
        <v>294401</v>
      </c>
      <c r="H31" s="106">
        <v>1511594</v>
      </c>
      <c r="I31" s="106">
        <v>1085275</v>
      </c>
      <c r="J31" s="106">
        <v>160967</v>
      </c>
      <c r="K31" s="36"/>
      <c r="L31" s="225" t="s">
        <v>2343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82471101</v>
      </c>
      <c r="G32" s="108">
        <v>57152060</v>
      </c>
      <c r="H32" s="108">
        <v>4513035</v>
      </c>
      <c r="I32" s="108">
        <v>663216</v>
      </c>
      <c r="J32" s="108">
        <v>20142790</v>
      </c>
      <c r="K32" s="36"/>
      <c r="L32" s="225" t="s">
        <v>2343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10676196</v>
      </c>
      <c r="G33" s="108">
        <v>3717650</v>
      </c>
      <c r="H33" s="108">
        <v>6520745</v>
      </c>
      <c r="I33" s="108">
        <v>100000</v>
      </c>
      <c r="J33" s="108">
        <v>337801</v>
      </c>
      <c r="K33" s="36"/>
      <c r="L33" s="225" t="s">
        <v>2343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1259113</v>
      </c>
      <c r="G34" s="108">
        <v>183800</v>
      </c>
      <c r="H34" s="108">
        <v>857625</v>
      </c>
      <c r="I34" s="108">
        <v>0</v>
      </c>
      <c r="J34" s="108">
        <v>217688</v>
      </c>
      <c r="K34" s="36"/>
      <c r="L34" s="225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13451302</v>
      </c>
      <c r="G35" s="108">
        <v>279150</v>
      </c>
      <c r="H35" s="108">
        <v>945172</v>
      </c>
      <c r="I35" s="108">
        <v>346675</v>
      </c>
      <c r="J35" s="108">
        <v>11880305</v>
      </c>
      <c r="K35" s="36"/>
      <c r="L35" s="225" t="s">
        <v>2343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119460</v>
      </c>
      <c r="G36" s="108">
        <v>3500</v>
      </c>
      <c r="H36" s="108">
        <v>93700</v>
      </c>
      <c r="I36" s="108">
        <v>22160</v>
      </c>
      <c r="J36" s="108">
        <v>100</v>
      </c>
      <c r="K36" s="36"/>
      <c r="L36" s="225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1401523</v>
      </c>
      <c r="G37" s="108">
        <v>94200</v>
      </c>
      <c r="H37" s="108">
        <v>641478</v>
      </c>
      <c r="I37" s="108">
        <v>29000</v>
      </c>
      <c r="J37" s="108">
        <v>636845</v>
      </c>
      <c r="K37" s="36"/>
      <c r="L37" s="223" t="s">
        <v>2343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31407283</v>
      </c>
      <c r="G38" s="108">
        <v>11683189</v>
      </c>
      <c r="H38" s="108">
        <v>8942170</v>
      </c>
      <c r="I38" s="108">
        <v>5765944</v>
      </c>
      <c r="J38" s="108">
        <v>5015980</v>
      </c>
      <c r="K38" s="36"/>
      <c r="L38" s="225" t="s">
        <v>2343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1017469</v>
      </c>
      <c r="G39" s="108">
        <v>33600</v>
      </c>
      <c r="H39" s="108">
        <v>538951</v>
      </c>
      <c r="I39" s="108">
        <v>86908</v>
      </c>
      <c r="J39" s="108">
        <v>358010</v>
      </c>
      <c r="K39" s="36"/>
      <c r="L39" s="225" t="s">
        <v>2343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2330558</v>
      </c>
      <c r="G40" s="108">
        <v>0</v>
      </c>
      <c r="H40" s="108">
        <v>94893</v>
      </c>
      <c r="I40" s="108">
        <v>140000</v>
      </c>
      <c r="J40" s="108">
        <v>2095665</v>
      </c>
      <c r="K40" s="36"/>
      <c r="L40" s="225" t="s">
        <v>2343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24134468</v>
      </c>
      <c r="G41" s="108">
        <v>2149500</v>
      </c>
      <c r="H41" s="108">
        <v>6198701</v>
      </c>
      <c r="I41" s="108">
        <v>11042693</v>
      </c>
      <c r="J41" s="108">
        <v>4743574</v>
      </c>
      <c r="K41" s="36"/>
      <c r="L41" s="225" t="s">
        <v>2343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15704136</v>
      </c>
      <c r="G42" s="108">
        <v>2182115</v>
      </c>
      <c r="H42" s="108">
        <v>4487115</v>
      </c>
      <c r="I42" s="108">
        <v>1116784</v>
      </c>
      <c r="J42" s="108">
        <v>7918122</v>
      </c>
      <c r="K42" s="36"/>
      <c r="L42" s="225" t="s">
        <v>2343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7280966</v>
      </c>
      <c r="G43" s="108">
        <v>415680</v>
      </c>
      <c r="H43" s="108">
        <v>2479108</v>
      </c>
      <c r="I43" s="108">
        <v>1094650</v>
      </c>
      <c r="J43" s="108">
        <v>3291528</v>
      </c>
      <c r="K43" s="36"/>
      <c r="L43" s="225" t="s">
        <v>2343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2639211</v>
      </c>
      <c r="G44" s="108">
        <v>651500</v>
      </c>
      <c r="H44" s="108">
        <v>1569116</v>
      </c>
      <c r="I44" s="108">
        <v>59100</v>
      </c>
      <c r="J44" s="108">
        <v>359495</v>
      </c>
      <c r="K44" s="36"/>
      <c r="L44" s="225" t="s">
        <v>2343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7893914</v>
      </c>
      <c r="G45" s="108">
        <v>6112060</v>
      </c>
      <c r="H45" s="108">
        <v>1717144</v>
      </c>
      <c r="I45" s="108">
        <v>0</v>
      </c>
      <c r="J45" s="108">
        <v>64710</v>
      </c>
      <c r="K45" s="36"/>
      <c r="L45" s="225" t="s">
        <v>2343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18131783</v>
      </c>
      <c r="G46" s="108">
        <v>12723432</v>
      </c>
      <c r="H46" s="108">
        <v>5268059</v>
      </c>
      <c r="I46" s="108">
        <v>0</v>
      </c>
      <c r="J46" s="108">
        <v>140292</v>
      </c>
      <c r="K46" s="36"/>
      <c r="L46" s="225" t="s">
        <v>2343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4554736</v>
      </c>
      <c r="G47" s="108">
        <v>679550</v>
      </c>
      <c r="H47" s="108">
        <v>1705930</v>
      </c>
      <c r="I47" s="108">
        <v>157467</v>
      </c>
      <c r="J47" s="108">
        <v>2011789</v>
      </c>
      <c r="K47" s="36"/>
      <c r="L47" s="225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2723289</v>
      </c>
      <c r="G48" s="108">
        <v>94100</v>
      </c>
      <c r="H48" s="108">
        <v>1696493</v>
      </c>
      <c r="I48" s="108">
        <v>0</v>
      </c>
      <c r="J48" s="108">
        <v>932696</v>
      </c>
      <c r="K48" s="36"/>
      <c r="L48" s="225" t="s">
        <v>2343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3888347</v>
      </c>
      <c r="G49" s="108">
        <v>299500</v>
      </c>
      <c r="H49" s="108">
        <v>2627498</v>
      </c>
      <c r="I49" s="108">
        <v>0</v>
      </c>
      <c r="J49" s="108">
        <v>961349</v>
      </c>
      <c r="K49" s="36"/>
      <c r="L49" s="225" t="s">
        <v>2343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271441</v>
      </c>
      <c r="G50" s="108">
        <v>22450</v>
      </c>
      <c r="H50" s="108">
        <v>221216</v>
      </c>
      <c r="I50" s="108">
        <v>27275</v>
      </c>
      <c r="J50" s="108">
        <v>500</v>
      </c>
      <c r="K50" s="36"/>
      <c r="L50" s="225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7120314</v>
      </c>
      <c r="G51" s="108">
        <v>674825</v>
      </c>
      <c r="H51" s="108">
        <v>3127880</v>
      </c>
      <c r="I51" s="108">
        <v>287500</v>
      </c>
      <c r="J51" s="108">
        <v>3030109</v>
      </c>
      <c r="K51" s="36"/>
      <c r="L51" s="225" t="s">
        <v>2343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11148828</v>
      </c>
      <c r="G52" s="108">
        <v>782900</v>
      </c>
      <c r="H52" s="108">
        <v>5390121</v>
      </c>
      <c r="I52" s="108">
        <v>2240750</v>
      </c>
      <c r="J52" s="108">
        <v>2735057</v>
      </c>
      <c r="K52" s="36"/>
      <c r="L52" s="225" t="s">
        <v>2343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536429</v>
      </c>
      <c r="G53" s="108">
        <v>30</v>
      </c>
      <c r="H53" s="108">
        <v>481952</v>
      </c>
      <c r="I53" s="108">
        <v>0</v>
      </c>
      <c r="J53" s="108">
        <v>54447</v>
      </c>
      <c r="K53" s="36"/>
      <c r="L53" s="225" t="s">
        <v>2343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6015653</v>
      </c>
      <c r="G54" s="108">
        <v>0</v>
      </c>
      <c r="H54" s="108">
        <v>4577517</v>
      </c>
      <c r="I54" s="108">
        <v>0</v>
      </c>
      <c r="J54" s="108">
        <v>1438136</v>
      </c>
      <c r="K54" s="36"/>
      <c r="L54" s="225" t="s">
        <v>2343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13390647</v>
      </c>
      <c r="G55" s="108">
        <v>6226275</v>
      </c>
      <c r="H55" s="108">
        <v>1424776</v>
      </c>
      <c r="I55" s="108">
        <v>103500</v>
      </c>
      <c r="J55" s="108">
        <v>5636096</v>
      </c>
      <c r="K55" s="36"/>
      <c r="L55" s="225" t="s">
        <v>2348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8835344</v>
      </c>
      <c r="G56" s="108">
        <v>747450</v>
      </c>
      <c r="H56" s="108">
        <v>7997612</v>
      </c>
      <c r="I56" s="108">
        <v>0</v>
      </c>
      <c r="J56" s="108">
        <v>90282</v>
      </c>
      <c r="K56" s="36"/>
      <c r="L56" s="225" t="s">
        <v>2343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10456643</v>
      </c>
      <c r="G57" s="108">
        <v>0</v>
      </c>
      <c r="H57" s="108">
        <v>1202051</v>
      </c>
      <c r="I57" s="108">
        <v>8502540</v>
      </c>
      <c r="J57" s="108">
        <v>752052</v>
      </c>
      <c r="K57" s="36"/>
      <c r="L57" s="225" t="s">
        <v>2343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8534346</v>
      </c>
      <c r="G58" s="108">
        <v>667000</v>
      </c>
      <c r="H58" s="108">
        <v>702516</v>
      </c>
      <c r="I58" s="108">
        <v>0</v>
      </c>
      <c r="J58" s="108">
        <v>7164830</v>
      </c>
      <c r="K58" s="36"/>
      <c r="L58" s="225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13104005</v>
      </c>
      <c r="G59" s="108">
        <v>6082100</v>
      </c>
      <c r="H59" s="108">
        <v>5165651</v>
      </c>
      <c r="I59" s="108">
        <v>0</v>
      </c>
      <c r="J59" s="108">
        <v>1856254</v>
      </c>
      <c r="K59" s="36"/>
      <c r="L59" s="225" t="s">
        <v>2343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18606854</v>
      </c>
      <c r="G60" s="108">
        <v>5196750</v>
      </c>
      <c r="H60" s="108">
        <v>3394870</v>
      </c>
      <c r="I60" s="108">
        <v>1610500</v>
      </c>
      <c r="J60" s="108">
        <v>8404734</v>
      </c>
      <c r="K60" s="36"/>
      <c r="L60" s="225" t="s">
        <v>2343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11232149</v>
      </c>
      <c r="G61" s="108">
        <v>5920700</v>
      </c>
      <c r="H61" s="108">
        <v>4315226</v>
      </c>
      <c r="I61" s="108">
        <v>0</v>
      </c>
      <c r="J61" s="108">
        <v>996223</v>
      </c>
      <c r="K61" s="36"/>
      <c r="L61" s="225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14413172</v>
      </c>
      <c r="G62" s="108">
        <v>7127301</v>
      </c>
      <c r="H62" s="108">
        <v>2890871</v>
      </c>
      <c r="I62" s="108">
        <v>0</v>
      </c>
      <c r="J62" s="108">
        <v>4395000</v>
      </c>
      <c r="K62" s="36"/>
      <c r="L62" s="225" t="s">
        <v>2348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3463389</v>
      </c>
      <c r="G63" s="108">
        <v>200200</v>
      </c>
      <c r="H63" s="108">
        <v>2994008</v>
      </c>
      <c r="I63" s="108">
        <v>0</v>
      </c>
      <c r="J63" s="108">
        <v>269181</v>
      </c>
      <c r="K63" s="36"/>
      <c r="L63" s="225" t="s">
        <v>2348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6972875</v>
      </c>
      <c r="G64" s="108">
        <v>408000</v>
      </c>
      <c r="H64" s="108">
        <v>4782038</v>
      </c>
      <c r="I64" s="108">
        <v>20000</v>
      </c>
      <c r="J64" s="108">
        <v>1762837</v>
      </c>
      <c r="K64" s="36"/>
      <c r="L64" s="225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2734476</v>
      </c>
      <c r="G65" s="108">
        <v>333400</v>
      </c>
      <c r="H65" s="108">
        <v>755944</v>
      </c>
      <c r="I65" s="108">
        <v>237901</v>
      </c>
      <c r="J65" s="108">
        <v>1407231</v>
      </c>
      <c r="K65" s="36"/>
      <c r="L65" s="225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59719109</v>
      </c>
      <c r="G66" s="108">
        <v>54433250</v>
      </c>
      <c r="H66" s="108">
        <v>3399812</v>
      </c>
      <c r="I66" s="108">
        <v>513940</v>
      </c>
      <c r="J66" s="108">
        <v>1372107</v>
      </c>
      <c r="K66" s="36"/>
      <c r="L66" s="225" t="s">
        <v>2343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4463774</v>
      </c>
      <c r="G67" s="108">
        <v>389000</v>
      </c>
      <c r="H67" s="108">
        <v>2617582</v>
      </c>
      <c r="I67" s="108">
        <v>166750</v>
      </c>
      <c r="J67" s="108">
        <v>1290442</v>
      </c>
      <c r="K67" s="36"/>
      <c r="L67" s="225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18671121</v>
      </c>
      <c r="G68" s="108">
        <v>4033000</v>
      </c>
      <c r="H68" s="108">
        <v>2191028</v>
      </c>
      <c r="I68" s="108">
        <v>3238000</v>
      </c>
      <c r="J68" s="108">
        <v>9209093</v>
      </c>
      <c r="K68" s="36"/>
      <c r="L68" s="225" t="s">
        <v>2343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8618164</v>
      </c>
      <c r="G69" s="108">
        <v>2469700</v>
      </c>
      <c r="H69" s="108">
        <v>1744383</v>
      </c>
      <c r="I69" s="108">
        <v>0</v>
      </c>
      <c r="J69" s="108">
        <v>4404081</v>
      </c>
      <c r="K69" s="36"/>
      <c r="L69" s="225" t="s">
        <v>2343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15778153</v>
      </c>
      <c r="G70" s="108">
        <v>1054540</v>
      </c>
      <c r="H70" s="108">
        <v>10085864</v>
      </c>
      <c r="I70" s="108">
        <v>526107</v>
      </c>
      <c r="J70" s="108">
        <v>4111642</v>
      </c>
      <c r="K70" s="36"/>
      <c r="L70" s="225" t="s">
        <v>2348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4716935</v>
      </c>
      <c r="G71" s="108">
        <v>2006001</v>
      </c>
      <c r="H71" s="108">
        <v>940501</v>
      </c>
      <c r="I71" s="108">
        <v>124000</v>
      </c>
      <c r="J71" s="108">
        <v>1646433</v>
      </c>
      <c r="K71" s="36"/>
      <c r="L71" s="225" t="s">
        <v>2343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61302883</v>
      </c>
      <c r="G72" s="108">
        <v>8956604</v>
      </c>
      <c r="H72" s="108">
        <v>22247508</v>
      </c>
      <c r="I72" s="108">
        <v>26885501</v>
      </c>
      <c r="J72" s="108">
        <v>3213270</v>
      </c>
      <c r="K72" s="36"/>
      <c r="L72" s="225" t="s">
        <v>2343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15269206</v>
      </c>
      <c r="G73" s="108">
        <v>6836650</v>
      </c>
      <c r="H73" s="108">
        <v>4999261</v>
      </c>
      <c r="I73" s="108">
        <v>334700</v>
      </c>
      <c r="J73" s="108">
        <v>3098595</v>
      </c>
      <c r="K73" s="36"/>
      <c r="L73" s="225" t="s">
        <v>2343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11824433</v>
      </c>
      <c r="G74" s="108">
        <v>7614720</v>
      </c>
      <c r="H74" s="108">
        <v>2716363</v>
      </c>
      <c r="I74" s="108">
        <v>90400</v>
      </c>
      <c r="J74" s="108">
        <v>1402950</v>
      </c>
      <c r="K74" s="36"/>
      <c r="L74" s="225" t="s">
        <v>2343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13524495</v>
      </c>
      <c r="G75" s="108">
        <v>2688900</v>
      </c>
      <c r="H75" s="108">
        <v>6931254</v>
      </c>
      <c r="I75" s="108">
        <v>0</v>
      </c>
      <c r="J75" s="108">
        <v>3904341</v>
      </c>
      <c r="K75" s="36"/>
      <c r="L75" s="225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6" t="s">
        <v>2321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2673303</v>
      </c>
      <c r="G77" s="108">
        <v>882452</v>
      </c>
      <c r="H77" s="108">
        <v>1739651</v>
      </c>
      <c r="I77" s="108">
        <v>0</v>
      </c>
      <c r="J77" s="108">
        <v>51200</v>
      </c>
      <c r="K77" s="36"/>
      <c r="L77" s="225" t="s">
        <v>2343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7198111</v>
      </c>
      <c r="G78" s="108">
        <v>813000</v>
      </c>
      <c r="H78" s="108">
        <v>4227983</v>
      </c>
      <c r="I78" s="108">
        <v>18900</v>
      </c>
      <c r="J78" s="108">
        <v>2138228</v>
      </c>
      <c r="K78" s="36"/>
      <c r="L78" s="225" t="s">
        <v>2348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3391792</v>
      </c>
      <c r="G79" s="108">
        <v>882200</v>
      </c>
      <c r="H79" s="108">
        <v>1537268</v>
      </c>
      <c r="I79" s="108">
        <v>61875</v>
      </c>
      <c r="J79" s="108">
        <v>910449</v>
      </c>
      <c r="K79" s="36"/>
      <c r="L79" s="225" t="s">
        <v>2343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8724141</v>
      </c>
      <c r="G80" s="108">
        <v>786000</v>
      </c>
      <c r="H80" s="108">
        <v>2905694</v>
      </c>
      <c r="I80" s="108">
        <v>50000</v>
      </c>
      <c r="J80" s="108">
        <v>4982447</v>
      </c>
      <c r="K80" s="36"/>
      <c r="L80" s="225" t="s">
        <v>2343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4936297</v>
      </c>
      <c r="G81" s="108">
        <v>991303</v>
      </c>
      <c r="H81" s="108">
        <v>3699038</v>
      </c>
      <c r="I81" s="108">
        <v>0</v>
      </c>
      <c r="J81" s="108">
        <v>245956</v>
      </c>
      <c r="K81" s="36"/>
      <c r="L81" s="225" t="s">
        <v>2343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7820443</v>
      </c>
      <c r="G82" s="108">
        <v>913600</v>
      </c>
      <c r="H82" s="108">
        <v>3877103</v>
      </c>
      <c r="I82" s="108">
        <v>0</v>
      </c>
      <c r="J82" s="108">
        <v>3029740</v>
      </c>
      <c r="K82" s="36"/>
      <c r="L82" s="225" t="s">
        <v>2343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3381412</v>
      </c>
      <c r="G83" s="108">
        <v>541901</v>
      </c>
      <c r="H83" s="108">
        <v>1471293</v>
      </c>
      <c r="I83" s="108">
        <v>0</v>
      </c>
      <c r="J83" s="108">
        <v>1368218</v>
      </c>
      <c r="K83" s="36"/>
      <c r="L83" s="225" t="s">
        <v>2343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5543657</v>
      </c>
      <c r="G84" s="108">
        <v>1008550</v>
      </c>
      <c r="H84" s="108">
        <v>2383520</v>
      </c>
      <c r="I84" s="108">
        <v>797000</v>
      </c>
      <c r="J84" s="108">
        <v>1354587</v>
      </c>
      <c r="K84" s="36"/>
      <c r="L84" s="225" t="s">
        <v>2343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7141688</v>
      </c>
      <c r="G85" s="108">
        <v>968400</v>
      </c>
      <c r="H85" s="108">
        <v>3597220</v>
      </c>
      <c r="I85" s="108">
        <v>18500</v>
      </c>
      <c r="J85" s="108">
        <v>2557568</v>
      </c>
      <c r="K85" s="36"/>
      <c r="L85" s="225" t="s">
        <v>2348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33318720</v>
      </c>
      <c r="G86" s="108">
        <v>1216905</v>
      </c>
      <c r="H86" s="108">
        <v>16848610</v>
      </c>
      <c r="I86" s="108">
        <v>8904287</v>
      </c>
      <c r="J86" s="108">
        <v>6348918</v>
      </c>
      <c r="K86" s="36"/>
      <c r="L86" s="225" t="s">
        <v>2343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4471454</v>
      </c>
      <c r="G87" s="108">
        <v>376100</v>
      </c>
      <c r="H87" s="108">
        <v>2706794</v>
      </c>
      <c r="I87" s="108">
        <v>0</v>
      </c>
      <c r="J87" s="108">
        <v>1388560</v>
      </c>
      <c r="K87" s="36"/>
      <c r="L87" s="225" t="s">
        <v>2343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4065959</v>
      </c>
      <c r="G88" s="108">
        <v>309750</v>
      </c>
      <c r="H88" s="108">
        <v>2181597</v>
      </c>
      <c r="I88" s="108">
        <v>94001</v>
      </c>
      <c r="J88" s="108">
        <v>1480611</v>
      </c>
      <c r="K88" s="36"/>
      <c r="L88" s="225" t="s">
        <v>2343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75181109</v>
      </c>
      <c r="G89" s="108">
        <v>3190000</v>
      </c>
      <c r="H89" s="108">
        <v>4582787</v>
      </c>
      <c r="I89" s="108">
        <v>36095500</v>
      </c>
      <c r="J89" s="108">
        <v>31312822</v>
      </c>
      <c r="K89" s="36"/>
      <c r="L89" s="225" t="s">
        <v>2343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5570835</v>
      </c>
      <c r="G90" s="108">
        <v>0</v>
      </c>
      <c r="H90" s="108">
        <v>666401</v>
      </c>
      <c r="I90" s="108">
        <v>0</v>
      </c>
      <c r="J90" s="108">
        <v>4904434</v>
      </c>
      <c r="K90" s="36"/>
      <c r="L90" s="225" t="s">
        <v>2348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10230466</v>
      </c>
      <c r="G91" s="108">
        <v>5625460</v>
      </c>
      <c r="H91" s="108">
        <v>4097678</v>
      </c>
      <c r="I91" s="108">
        <v>210603</v>
      </c>
      <c r="J91" s="108">
        <v>296725</v>
      </c>
      <c r="K91" s="36"/>
      <c r="L91" s="225" t="s">
        <v>2343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15530131</v>
      </c>
      <c r="G92" s="108">
        <v>69000</v>
      </c>
      <c r="H92" s="108">
        <v>2884293</v>
      </c>
      <c r="I92" s="108">
        <v>11328141</v>
      </c>
      <c r="J92" s="108">
        <v>1248697</v>
      </c>
      <c r="K92" s="36"/>
      <c r="L92" s="225" t="s">
        <v>2343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3575021</v>
      </c>
      <c r="G93" s="108">
        <v>0</v>
      </c>
      <c r="H93" s="108">
        <v>738908</v>
      </c>
      <c r="I93" s="108">
        <v>0</v>
      </c>
      <c r="J93" s="108">
        <v>2836113</v>
      </c>
      <c r="K93" s="36"/>
      <c r="L93" s="225" t="s">
        <v>2348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9639098</v>
      </c>
      <c r="G94" s="108">
        <v>2235900</v>
      </c>
      <c r="H94" s="108">
        <v>2203198</v>
      </c>
      <c r="I94" s="108">
        <v>5000000</v>
      </c>
      <c r="J94" s="108">
        <v>200000</v>
      </c>
      <c r="K94" s="36"/>
      <c r="L94" s="225" t="s">
        <v>2348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7966920</v>
      </c>
      <c r="G95" s="108">
        <v>878430</v>
      </c>
      <c r="H95" s="108">
        <v>3434074</v>
      </c>
      <c r="I95" s="108">
        <v>0</v>
      </c>
      <c r="J95" s="108">
        <v>3654416</v>
      </c>
      <c r="K95" s="36"/>
      <c r="L95" s="225" t="s">
        <v>2343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6752743</v>
      </c>
      <c r="G96" s="108">
        <v>2051500</v>
      </c>
      <c r="H96" s="108">
        <v>2252413</v>
      </c>
      <c r="I96" s="108">
        <v>0</v>
      </c>
      <c r="J96" s="108">
        <v>2448830</v>
      </c>
      <c r="K96" s="36"/>
      <c r="L96" s="225" t="s">
        <v>2343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5492628</v>
      </c>
      <c r="G97" s="108">
        <v>336800</v>
      </c>
      <c r="H97" s="108">
        <v>4763663</v>
      </c>
      <c r="I97" s="108">
        <v>0</v>
      </c>
      <c r="J97" s="108">
        <v>392165</v>
      </c>
      <c r="K97" s="36"/>
      <c r="L97" s="225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16906748</v>
      </c>
      <c r="G98" s="108">
        <v>13237472</v>
      </c>
      <c r="H98" s="108">
        <v>1699976</v>
      </c>
      <c r="I98" s="108">
        <v>288000</v>
      </c>
      <c r="J98" s="108">
        <v>1681300</v>
      </c>
      <c r="K98" s="36"/>
      <c r="L98" s="225" t="s">
        <v>2343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100677651</v>
      </c>
      <c r="G99" s="108">
        <v>7303493</v>
      </c>
      <c r="H99" s="108">
        <v>7108010</v>
      </c>
      <c r="I99" s="108">
        <v>972700</v>
      </c>
      <c r="J99" s="108">
        <v>85293448</v>
      </c>
      <c r="K99" s="36"/>
      <c r="L99" s="225" t="s">
        <v>2343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8766670</v>
      </c>
      <c r="G100" s="108">
        <v>563000</v>
      </c>
      <c r="H100" s="108">
        <v>3214543</v>
      </c>
      <c r="I100" s="108">
        <v>4300000</v>
      </c>
      <c r="J100" s="108">
        <v>689127</v>
      </c>
      <c r="K100" s="36"/>
      <c r="L100" s="225" t="s">
        <v>2348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11527769</v>
      </c>
      <c r="G101" s="108">
        <v>1029675</v>
      </c>
      <c r="H101" s="108">
        <v>6031383</v>
      </c>
      <c r="I101" s="108">
        <v>375100</v>
      </c>
      <c r="J101" s="108">
        <v>4091611</v>
      </c>
      <c r="K101" s="36"/>
      <c r="L101" s="225" t="s">
        <v>2343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14915621</v>
      </c>
      <c r="G102" s="108">
        <v>4160494</v>
      </c>
      <c r="H102" s="108">
        <v>1792780</v>
      </c>
      <c r="I102" s="108">
        <v>0</v>
      </c>
      <c r="J102" s="108">
        <v>8962347</v>
      </c>
      <c r="K102" s="36"/>
      <c r="L102" s="225" t="s">
        <v>2343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4034561</v>
      </c>
      <c r="G103" s="108">
        <v>0</v>
      </c>
      <c r="H103" s="108">
        <v>2031501</v>
      </c>
      <c r="I103" s="108">
        <v>0</v>
      </c>
      <c r="J103" s="108">
        <v>2003060</v>
      </c>
      <c r="K103" s="36"/>
      <c r="L103" s="225" t="s">
        <v>2343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31417039</v>
      </c>
      <c r="G104" s="108">
        <v>4150340</v>
      </c>
      <c r="H104" s="108">
        <v>15778282</v>
      </c>
      <c r="I104" s="108">
        <v>335100</v>
      </c>
      <c r="J104" s="108">
        <v>11153317</v>
      </c>
      <c r="K104" s="36"/>
      <c r="L104" s="225" t="s">
        <v>2343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18187893</v>
      </c>
      <c r="G105" s="108">
        <v>11124983</v>
      </c>
      <c r="H105" s="108">
        <v>4526555</v>
      </c>
      <c r="I105" s="108">
        <v>745000</v>
      </c>
      <c r="J105" s="108">
        <v>1791355</v>
      </c>
      <c r="K105" s="36"/>
      <c r="L105" s="225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7089566</v>
      </c>
      <c r="G106" s="108">
        <v>875890</v>
      </c>
      <c r="H106" s="108">
        <v>4395544</v>
      </c>
      <c r="I106" s="108">
        <v>0</v>
      </c>
      <c r="J106" s="108">
        <v>1818132</v>
      </c>
      <c r="K106" s="36"/>
      <c r="L106" s="225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4176222</v>
      </c>
      <c r="G107" s="108">
        <v>119000</v>
      </c>
      <c r="H107" s="108">
        <v>1007168</v>
      </c>
      <c r="I107" s="108">
        <v>0</v>
      </c>
      <c r="J107" s="108">
        <v>3050054</v>
      </c>
      <c r="K107" s="36"/>
      <c r="L107" s="225" t="s">
        <v>2343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3143549</v>
      </c>
      <c r="G108" s="108">
        <v>1135000</v>
      </c>
      <c r="H108" s="108">
        <v>680749</v>
      </c>
      <c r="I108" s="108">
        <v>0</v>
      </c>
      <c r="J108" s="108">
        <v>1327800</v>
      </c>
      <c r="K108" s="36"/>
      <c r="L108" s="225" t="s">
        <v>2343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13023026</v>
      </c>
      <c r="G109" s="108">
        <v>51300</v>
      </c>
      <c r="H109" s="108">
        <v>8226244</v>
      </c>
      <c r="I109" s="108">
        <v>112800</v>
      </c>
      <c r="J109" s="108">
        <v>4632682</v>
      </c>
      <c r="K109" s="36"/>
      <c r="L109" s="225" t="s">
        <v>2343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5823212</v>
      </c>
      <c r="G110" s="108">
        <v>1500</v>
      </c>
      <c r="H110" s="108">
        <v>2428289</v>
      </c>
      <c r="I110" s="108">
        <v>27801</v>
      </c>
      <c r="J110" s="108">
        <v>3365622</v>
      </c>
      <c r="K110" s="36"/>
      <c r="L110" s="225" t="s">
        <v>2348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9400252</v>
      </c>
      <c r="G111" s="108">
        <v>2435446</v>
      </c>
      <c r="H111" s="108">
        <v>5699844</v>
      </c>
      <c r="I111" s="108">
        <v>17000</v>
      </c>
      <c r="J111" s="108">
        <v>1247962</v>
      </c>
      <c r="K111" s="36"/>
      <c r="L111" s="225" t="s">
        <v>2348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3167555</v>
      </c>
      <c r="G112" s="108">
        <v>0</v>
      </c>
      <c r="H112" s="108">
        <v>170674</v>
      </c>
      <c r="I112" s="108">
        <v>0</v>
      </c>
      <c r="J112" s="108">
        <v>2996881</v>
      </c>
      <c r="K112" s="36"/>
      <c r="L112" s="225" t="s">
        <v>2343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23942263</v>
      </c>
      <c r="G113" s="108">
        <v>3979932</v>
      </c>
      <c r="H113" s="108">
        <v>14487235</v>
      </c>
      <c r="I113" s="108">
        <v>1002200</v>
      </c>
      <c r="J113" s="108">
        <v>4472896</v>
      </c>
      <c r="K113" s="36"/>
      <c r="L113" s="225" t="s">
        <v>2343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21133393</v>
      </c>
      <c r="G114" s="108">
        <v>8201501</v>
      </c>
      <c r="H114" s="108">
        <v>8616059</v>
      </c>
      <c r="I114" s="108">
        <v>262677</v>
      </c>
      <c r="J114" s="108">
        <v>4053156</v>
      </c>
      <c r="K114" s="36"/>
      <c r="L114" s="225" t="s">
        <v>2343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14399408</v>
      </c>
      <c r="G115" s="108">
        <v>0</v>
      </c>
      <c r="H115" s="108">
        <v>0</v>
      </c>
      <c r="I115" s="108">
        <v>28000</v>
      </c>
      <c r="J115" s="108">
        <v>14371408</v>
      </c>
      <c r="K115" s="36"/>
      <c r="L115" s="225" t="s">
        <v>2348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9322651</v>
      </c>
      <c r="G116" s="108">
        <v>2588354</v>
      </c>
      <c r="H116" s="108">
        <v>6650197</v>
      </c>
      <c r="I116" s="108">
        <v>0</v>
      </c>
      <c r="J116" s="108">
        <v>84100</v>
      </c>
      <c r="K116" s="36"/>
      <c r="L116" s="225" t="s">
        <v>2343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3941152</v>
      </c>
      <c r="G117" s="108">
        <v>240000</v>
      </c>
      <c r="H117" s="108">
        <v>2760739</v>
      </c>
      <c r="I117" s="108">
        <v>0</v>
      </c>
      <c r="J117" s="108">
        <v>940413</v>
      </c>
      <c r="K117" s="36"/>
      <c r="L117" s="225" t="s">
        <v>2343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1587837</v>
      </c>
      <c r="G118" s="108">
        <v>0</v>
      </c>
      <c r="H118" s="108">
        <v>1259937</v>
      </c>
      <c r="I118" s="108">
        <v>201300</v>
      </c>
      <c r="J118" s="108">
        <v>126600</v>
      </c>
      <c r="K118" s="36"/>
      <c r="L118" s="225" t="s">
        <v>2343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5840762</v>
      </c>
      <c r="G119" s="108">
        <v>1446700</v>
      </c>
      <c r="H119" s="108">
        <v>4344262</v>
      </c>
      <c r="I119" s="108">
        <v>0</v>
      </c>
      <c r="J119" s="108">
        <v>49800</v>
      </c>
      <c r="K119" s="36"/>
      <c r="L119" s="225" t="s">
        <v>2343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8395138</v>
      </c>
      <c r="G120" s="108">
        <v>3536400</v>
      </c>
      <c r="H120" s="108">
        <v>3005296</v>
      </c>
      <c r="I120" s="108">
        <v>477744</v>
      </c>
      <c r="J120" s="108">
        <v>1375698</v>
      </c>
      <c r="K120" s="36"/>
      <c r="L120" s="225" t="s">
        <v>2343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9753191</v>
      </c>
      <c r="G121" s="108">
        <v>2837223</v>
      </c>
      <c r="H121" s="108">
        <v>4415170</v>
      </c>
      <c r="I121" s="108">
        <v>654796</v>
      </c>
      <c r="J121" s="108">
        <v>1846002</v>
      </c>
      <c r="K121" s="36"/>
      <c r="L121" s="225" t="s">
        <v>2343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14000672</v>
      </c>
      <c r="G122" s="108">
        <v>2932494</v>
      </c>
      <c r="H122" s="108">
        <v>468024</v>
      </c>
      <c r="I122" s="108">
        <v>8415034</v>
      </c>
      <c r="J122" s="108">
        <v>2185120</v>
      </c>
      <c r="K122" s="36"/>
      <c r="L122" s="225" t="s">
        <v>2343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17614757</v>
      </c>
      <c r="G123" s="108">
        <v>4845900</v>
      </c>
      <c r="H123" s="108">
        <v>8490457</v>
      </c>
      <c r="I123" s="108">
        <v>177700</v>
      </c>
      <c r="J123" s="108">
        <v>4100700</v>
      </c>
      <c r="K123" s="36"/>
      <c r="L123" s="225" t="s">
        <v>2348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475842</v>
      </c>
      <c r="G124" s="108">
        <v>30300</v>
      </c>
      <c r="H124" s="108">
        <v>424257</v>
      </c>
      <c r="I124" s="108">
        <v>0</v>
      </c>
      <c r="J124" s="108">
        <v>21285</v>
      </c>
      <c r="K124" s="36"/>
      <c r="L124" s="225" t="s">
        <v>2343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745165</v>
      </c>
      <c r="G125" s="108">
        <v>0</v>
      </c>
      <c r="H125" s="108">
        <v>543986</v>
      </c>
      <c r="I125" s="108">
        <v>167768</v>
      </c>
      <c r="J125" s="108">
        <v>33411</v>
      </c>
      <c r="K125" s="36"/>
      <c r="L125" s="225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3553525</v>
      </c>
      <c r="G126" s="108">
        <v>0</v>
      </c>
      <c r="H126" s="108">
        <v>549044</v>
      </c>
      <c r="I126" s="108">
        <v>2722955</v>
      </c>
      <c r="J126" s="108">
        <v>281526</v>
      </c>
      <c r="K126" s="36"/>
      <c r="L126" s="225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6" t="s">
        <v>2321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26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27347612</v>
      </c>
      <c r="G129" s="108">
        <v>6314101</v>
      </c>
      <c r="H129" s="108">
        <v>4007816</v>
      </c>
      <c r="I129" s="108">
        <v>5415320</v>
      </c>
      <c r="J129" s="108">
        <v>11610375</v>
      </c>
      <c r="K129" s="36"/>
      <c r="L129" s="225" t="s">
        <v>2343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11981210</v>
      </c>
      <c r="G130" s="108">
        <v>6266399</v>
      </c>
      <c r="H130" s="108">
        <v>1117049</v>
      </c>
      <c r="I130" s="108">
        <v>4481728</v>
      </c>
      <c r="J130" s="108">
        <v>116034</v>
      </c>
      <c r="K130" s="36"/>
      <c r="L130" s="225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24398274</v>
      </c>
      <c r="G131" s="108">
        <v>670900</v>
      </c>
      <c r="H131" s="108">
        <v>3740701</v>
      </c>
      <c r="I131" s="108">
        <v>270850</v>
      </c>
      <c r="J131" s="108">
        <v>19715823</v>
      </c>
      <c r="K131" s="36"/>
      <c r="L131" s="225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7813457</v>
      </c>
      <c r="G132" s="108">
        <v>406500</v>
      </c>
      <c r="H132" s="108">
        <v>761553</v>
      </c>
      <c r="I132" s="108">
        <v>6162117</v>
      </c>
      <c r="J132" s="108">
        <v>483287</v>
      </c>
      <c r="K132" s="36"/>
      <c r="L132" s="225" t="s">
        <v>2343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8839308</v>
      </c>
      <c r="G133" s="108">
        <v>1805311</v>
      </c>
      <c r="H133" s="108">
        <v>2801414</v>
      </c>
      <c r="I133" s="108">
        <v>900</v>
      </c>
      <c r="J133" s="108">
        <v>4231683</v>
      </c>
      <c r="K133" s="36"/>
      <c r="L133" s="225" t="s">
        <v>2348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4880959</v>
      </c>
      <c r="G134" s="108">
        <v>2498309</v>
      </c>
      <c r="H134" s="108">
        <v>1534635</v>
      </c>
      <c r="I134" s="108">
        <v>668400</v>
      </c>
      <c r="J134" s="108">
        <v>179615</v>
      </c>
      <c r="K134" s="36"/>
      <c r="L134" s="225" t="s">
        <v>2343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10233570</v>
      </c>
      <c r="G135" s="108">
        <v>3239730</v>
      </c>
      <c r="H135" s="108">
        <v>1959946</v>
      </c>
      <c r="I135" s="108">
        <v>0</v>
      </c>
      <c r="J135" s="108">
        <v>5033894</v>
      </c>
      <c r="K135" s="36"/>
      <c r="L135" s="225" t="s">
        <v>2343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39710979</v>
      </c>
      <c r="G136" s="108">
        <v>4987258</v>
      </c>
      <c r="H136" s="108">
        <v>2136027</v>
      </c>
      <c r="I136" s="108">
        <v>5767214</v>
      </c>
      <c r="J136" s="108">
        <v>26820480</v>
      </c>
      <c r="K136" s="36"/>
      <c r="L136" s="225" t="s">
        <v>2343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505650</v>
      </c>
      <c r="G137" s="108">
        <v>330000</v>
      </c>
      <c r="H137" s="108">
        <v>136850</v>
      </c>
      <c r="I137" s="108">
        <v>35000</v>
      </c>
      <c r="J137" s="108">
        <v>3800</v>
      </c>
      <c r="K137" s="36"/>
      <c r="L137" s="225" t="s">
        <v>2321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17314419</v>
      </c>
      <c r="G138" s="108">
        <v>17900</v>
      </c>
      <c r="H138" s="108">
        <v>3099926</v>
      </c>
      <c r="I138" s="108">
        <v>1044704</v>
      </c>
      <c r="J138" s="108">
        <v>13151889</v>
      </c>
      <c r="K138" s="36"/>
      <c r="L138" s="225" t="s">
        <v>2343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3155538</v>
      </c>
      <c r="G139" s="108">
        <v>187224</v>
      </c>
      <c r="H139" s="108">
        <v>1863165</v>
      </c>
      <c r="I139" s="108">
        <v>57120</v>
      </c>
      <c r="J139" s="108">
        <v>1048029</v>
      </c>
      <c r="K139" s="36"/>
      <c r="L139" s="225" t="s">
        <v>2343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7813880</v>
      </c>
      <c r="G140" s="108">
        <v>1313960</v>
      </c>
      <c r="H140" s="108">
        <v>4766261</v>
      </c>
      <c r="I140" s="108">
        <v>95400</v>
      </c>
      <c r="J140" s="108">
        <v>1638259</v>
      </c>
      <c r="K140" s="36"/>
      <c r="L140" s="225" t="s">
        <v>2343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5108561</v>
      </c>
      <c r="G141" s="108">
        <v>1473566</v>
      </c>
      <c r="H141" s="108">
        <v>2563351</v>
      </c>
      <c r="I141" s="108">
        <v>31800</v>
      </c>
      <c r="J141" s="108">
        <v>1039844</v>
      </c>
      <c r="K141" s="36"/>
      <c r="L141" s="225" t="s">
        <v>2343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7142515</v>
      </c>
      <c r="G142" s="108">
        <v>713321</v>
      </c>
      <c r="H142" s="108">
        <v>2664052</v>
      </c>
      <c r="I142" s="108">
        <v>0</v>
      </c>
      <c r="J142" s="108">
        <v>3765142</v>
      </c>
      <c r="K142" s="36"/>
      <c r="L142" s="225" t="s">
        <v>2343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25099605</v>
      </c>
      <c r="G143" s="108">
        <v>8426095</v>
      </c>
      <c r="H143" s="108">
        <v>10247849</v>
      </c>
      <c r="I143" s="108">
        <v>3809103</v>
      </c>
      <c r="J143" s="108">
        <v>2616558</v>
      </c>
      <c r="K143" s="36"/>
      <c r="L143" s="225" t="s">
        <v>2343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1445118</v>
      </c>
      <c r="G144" s="108">
        <v>0</v>
      </c>
      <c r="H144" s="108">
        <v>1445118</v>
      </c>
      <c r="I144" s="108">
        <v>0</v>
      </c>
      <c r="J144" s="108">
        <v>0</v>
      </c>
      <c r="K144" s="36"/>
      <c r="L144" s="225" t="s">
        <v>2343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226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3945916</v>
      </c>
      <c r="G146" s="108">
        <v>135500</v>
      </c>
      <c r="H146" s="108">
        <v>2030378</v>
      </c>
      <c r="I146" s="108">
        <v>0</v>
      </c>
      <c r="J146" s="108">
        <v>1780038</v>
      </c>
      <c r="K146" s="36"/>
      <c r="L146" s="225" t="s">
        <v>2343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30639546</v>
      </c>
      <c r="G147" s="108">
        <v>305375</v>
      </c>
      <c r="H147" s="108">
        <v>10217854</v>
      </c>
      <c r="I147" s="108">
        <v>2199119</v>
      </c>
      <c r="J147" s="108">
        <v>17917198</v>
      </c>
      <c r="K147" s="36"/>
      <c r="L147" s="225" t="s">
        <v>2343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392451</v>
      </c>
      <c r="G148" s="108">
        <v>249600</v>
      </c>
      <c r="H148" s="108">
        <v>67426</v>
      </c>
      <c r="I148" s="108">
        <v>53000</v>
      </c>
      <c r="J148" s="108">
        <v>22425</v>
      </c>
      <c r="K148" s="36"/>
      <c r="L148" s="225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2117875</v>
      </c>
      <c r="G149" s="108">
        <v>435300</v>
      </c>
      <c r="H149" s="108">
        <v>717836</v>
      </c>
      <c r="I149" s="108">
        <v>300000</v>
      </c>
      <c r="J149" s="108">
        <v>664739</v>
      </c>
      <c r="K149" s="36"/>
      <c r="L149" s="225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1390777</v>
      </c>
      <c r="G150" s="108">
        <v>22967</v>
      </c>
      <c r="H150" s="108">
        <v>1047696</v>
      </c>
      <c r="I150" s="108">
        <v>0</v>
      </c>
      <c r="J150" s="108">
        <v>320114</v>
      </c>
      <c r="K150" s="36"/>
      <c r="L150" s="225" t="s">
        <v>2343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438543</v>
      </c>
      <c r="G151" s="108">
        <v>0</v>
      </c>
      <c r="H151" s="108">
        <v>301593</v>
      </c>
      <c r="I151" s="108">
        <v>28000</v>
      </c>
      <c r="J151" s="108">
        <v>108950</v>
      </c>
      <c r="K151" s="36"/>
      <c r="L151" s="225" t="s">
        <v>2343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23637888</v>
      </c>
      <c r="G152" s="108">
        <v>57771</v>
      </c>
      <c r="H152" s="108">
        <v>4226516</v>
      </c>
      <c r="I152" s="108">
        <v>9472718</v>
      </c>
      <c r="J152" s="108">
        <v>9880883</v>
      </c>
      <c r="K152" s="63"/>
      <c r="L152" s="225" t="s">
        <v>2343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1317110</v>
      </c>
      <c r="G153" s="108">
        <v>0</v>
      </c>
      <c r="H153" s="108">
        <v>1264645</v>
      </c>
      <c r="I153" s="108">
        <v>0</v>
      </c>
      <c r="J153" s="108">
        <v>52465</v>
      </c>
      <c r="K153" s="36"/>
      <c r="L153" s="225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601593</v>
      </c>
      <c r="G154" s="108">
        <v>0</v>
      </c>
      <c r="H154" s="108">
        <v>551183</v>
      </c>
      <c r="I154" s="108">
        <v>39300</v>
      </c>
      <c r="J154" s="108">
        <v>11110</v>
      </c>
      <c r="K154" s="36"/>
      <c r="L154" s="225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1402453</v>
      </c>
      <c r="G155" s="108">
        <v>31980</v>
      </c>
      <c r="H155" s="108">
        <v>1053876</v>
      </c>
      <c r="I155" s="108">
        <v>68678</v>
      </c>
      <c r="J155" s="108">
        <v>247919</v>
      </c>
      <c r="K155" s="36"/>
      <c r="L155" s="225" t="s">
        <v>2343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3301652</v>
      </c>
      <c r="G156" s="108">
        <v>31000</v>
      </c>
      <c r="H156" s="108">
        <v>2888522</v>
      </c>
      <c r="I156" s="108">
        <v>73313</v>
      </c>
      <c r="J156" s="108">
        <v>308817</v>
      </c>
      <c r="K156" s="36"/>
      <c r="L156" s="225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1699845</v>
      </c>
      <c r="G157" s="108">
        <v>220700</v>
      </c>
      <c r="H157" s="108">
        <v>605271</v>
      </c>
      <c r="I157" s="108">
        <v>507901</v>
      </c>
      <c r="J157" s="108">
        <v>365973</v>
      </c>
      <c r="K157" s="36"/>
      <c r="L157" s="225" t="s">
        <v>2343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3784081</v>
      </c>
      <c r="G158" s="108">
        <v>321150</v>
      </c>
      <c r="H158" s="108">
        <v>1464511</v>
      </c>
      <c r="I158" s="108">
        <v>186355</v>
      </c>
      <c r="J158" s="108">
        <v>1812065</v>
      </c>
      <c r="K158" s="36"/>
      <c r="L158" s="225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274706</v>
      </c>
      <c r="G159" s="108">
        <v>19501</v>
      </c>
      <c r="H159" s="108">
        <v>149067</v>
      </c>
      <c r="I159" s="108">
        <v>30380</v>
      </c>
      <c r="J159" s="108">
        <v>75758</v>
      </c>
      <c r="K159" s="36"/>
      <c r="L159" s="225" t="s">
        <v>2343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14991108</v>
      </c>
      <c r="G160" s="108">
        <v>7797608</v>
      </c>
      <c r="H160" s="108">
        <v>1964767</v>
      </c>
      <c r="I160" s="108">
        <v>3838587</v>
      </c>
      <c r="J160" s="108">
        <v>1390146</v>
      </c>
      <c r="K160" s="36"/>
      <c r="L160" s="225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9187070</v>
      </c>
      <c r="G161" s="108">
        <v>100000</v>
      </c>
      <c r="H161" s="108">
        <v>7987973</v>
      </c>
      <c r="I161" s="108">
        <v>0</v>
      </c>
      <c r="J161" s="108">
        <v>1099097</v>
      </c>
      <c r="K161" s="36"/>
      <c r="L161" s="225" t="s">
        <v>2348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26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301300</v>
      </c>
      <c r="G163" s="108">
        <v>0</v>
      </c>
      <c r="H163" s="108">
        <v>43645</v>
      </c>
      <c r="I163" s="108">
        <v>247300</v>
      </c>
      <c r="J163" s="108">
        <v>10355</v>
      </c>
      <c r="K163" s="36"/>
      <c r="L163" s="225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3049718</v>
      </c>
      <c r="G164" s="108">
        <v>244000</v>
      </c>
      <c r="H164" s="108">
        <v>1982596</v>
      </c>
      <c r="I164" s="108">
        <v>7000</v>
      </c>
      <c r="J164" s="108">
        <v>816122</v>
      </c>
      <c r="K164" s="36"/>
      <c r="L164" s="225" t="s">
        <v>2343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128448</v>
      </c>
      <c r="G165" s="108">
        <v>0</v>
      </c>
      <c r="H165" s="108">
        <v>128448</v>
      </c>
      <c r="I165" s="108">
        <v>0</v>
      </c>
      <c r="J165" s="108">
        <v>0</v>
      </c>
      <c r="K165" s="36"/>
      <c r="L165" s="225" t="s">
        <v>2343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1819936</v>
      </c>
      <c r="G166" s="108">
        <v>30000</v>
      </c>
      <c r="H166" s="108">
        <v>1673990</v>
      </c>
      <c r="I166" s="108">
        <v>10000</v>
      </c>
      <c r="J166" s="108">
        <v>105946</v>
      </c>
      <c r="K166" s="36"/>
      <c r="L166" s="225" t="s">
        <v>2343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10566497</v>
      </c>
      <c r="G167" s="108">
        <v>1716465</v>
      </c>
      <c r="H167" s="108">
        <v>2362832</v>
      </c>
      <c r="I167" s="108">
        <v>2390251</v>
      </c>
      <c r="J167" s="108">
        <v>4096949</v>
      </c>
      <c r="K167" s="36"/>
      <c r="L167" s="225" t="s">
        <v>2343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3278464</v>
      </c>
      <c r="G168" s="108">
        <v>107900</v>
      </c>
      <c r="H168" s="108">
        <v>1235818</v>
      </c>
      <c r="I168" s="108">
        <v>15500</v>
      </c>
      <c r="J168" s="108">
        <v>1919246</v>
      </c>
      <c r="K168" s="36"/>
      <c r="L168" s="225" t="s">
        <v>2343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6443833</v>
      </c>
      <c r="G169" s="108">
        <v>3741350</v>
      </c>
      <c r="H169" s="108">
        <v>1104147</v>
      </c>
      <c r="I169" s="108">
        <v>0</v>
      </c>
      <c r="J169" s="108">
        <v>1598336</v>
      </c>
      <c r="K169" s="36"/>
      <c r="L169" s="225" t="s">
        <v>2348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227214</v>
      </c>
      <c r="G170" s="108">
        <v>0</v>
      </c>
      <c r="H170" s="108">
        <v>217764</v>
      </c>
      <c r="I170" s="108">
        <v>0</v>
      </c>
      <c r="J170" s="108">
        <v>9450</v>
      </c>
      <c r="K170" s="36"/>
      <c r="L170" s="225" t="s">
        <v>2348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77602005</v>
      </c>
      <c r="G171" s="108">
        <v>264925</v>
      </c>
      <c r="H171" s="108">
        <v>12133204</v>
      </c>
      <c r="I171" s="108">
        <v>36648022</v>
      </c>
      <c r="J171" s="108">
        <v>28555854</v>
      </c>
      <c r="K171" s="36"/>
      <c r="L171" s="225" t="s">
        <v>2343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71492423</v>
      </c>
      <c r="G172" s="108">
        <v>7277394</v>
      </c>
      <c r="H172" s="108">
        <v>17277344</v>
      </c>
      <c r="I172" s="108">
        <v>8671392</v>
      </c>
      <c r="J172" s="108">
        <v>38266293</v>
      </c>
      <c r="K172" s="36"/>
      <c r="L172" s="225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300226</v>
      </c>
      <c r="G173" s="108">
        <v>0</v>
      </c>
      <c r="H173" s="108">
        <v>286376</v>
      </c>
      <c r="I173" s="108">
        <v>10450</v>
      </c>
      <c r="J173" s="108">
        <v>3400</v>
      </c>
      <c r="K173" s="36"/>
      <c r="L173" s="225" t="s">
        <v>2348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2314910</v>
      </c>
      <c r="G174" s="108">
        <v>624486</v>
      </c>
      <c r="H174" s="108">
        <v>574830</v>
      </c>
      <c r="I174" s="108">
        <v>0</v>
      </c>
      <c r="J174" s="108">
        <v>1115594</v>
      </c>
      <c r="K174" s="36"/>
      <c r="L174" s="225" t="s">
        <v>2343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3751703</v>
      </c>
      <c r="G175" s="108">
        <v>0</v>
      </c>
      <c r="H175" s="108">
        <v>2706685</v>
      </c>
      <c r="I175" s="108">
        <v>0</v>
      </c>
      <c r="J175" s="108">
        <v>1045018</v>
      </c>
      <c r="K175" s="36"/>
      <c r="L175" s="225" t="s">
        <v>2343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590873</v>
      </c>
      <c r="G176" s="108">
        <v>3001</v>
      </c>
      <c r="H176" s="108">
        <v>503072</v>
      </c>
      <c r="I176" s="108">
        <v>0</v>
      </c>
      <c r="J176" s="108">
        <v>84800</v>
      </c>
      <c r="K176" s="36"/>
      <c r="L176" s="225" t="s">
        <v>2343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4197948</v>
      </c>
      <c r="G177" s="108">
        <v>0</v>
      </c>
      <c r="H177" s="108">
        <v>1386998</v>
      </c>
      <c r="I177" s="108">
        <v>903741</v>
      </c>
      <c r="J177" s="108">
        <v>1907209</v>
      </c>
      <c r="K177" s="36"/>
      <c r="L177" s="225" t="s">
        <v>2343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25656334</v>
      </c>
      <c r="G178" s="108">
        <v>9553650</v>
      </c>
      <c r="H178" s="108">
        <v>12923718</v>
      </c>
      <c r="I178" s="108">
        <v>487089</v>
      </c>
      <c r="J178" s="108">
        <v>2691877</v>
      </c>
      <c r="K178" s="36"/>
      <c r="L178" s="225" t="s">
        <v>2343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6603885</v>
      </c>
      <c r="G179" s="108">
        <v>506875</v>
      </c>
      <c r="H179" s="108">
        <v>4478184</v>
      </c>
      <c r="I179" s="108">
        <v>0</v>
      </c>
      <c r="J179" s="108">
        <v>1618826</v>
      </c>
      <c r="K179" s="36"/>
      <c r="L179" s="225" t="s">
        <v>2343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30132673</v>
      </c>
      <c r="G180" s="108">
        <v>1231250</v>
      </c>
      <c r="H180" s="108">
        <v>7238470</v>
      </c>
      <c r="I180" s="108">
        <v>12650</v>
      </c>
      <c r="J180" s="108">
        <v>21650303</v>
      </c>
      <c r="K180" s="36"/>
      <c r="L180" s="225" t="s">
        <v>2339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3743660</v>
      </c>
      <c r="G181" s="108">
        <v>1424715</v>
      </c>
      <c r="H181" s="108">
        <v>1906487</v>
      </c>
      <c r="I181" s="108">
        <v>0</v>
      </c>
      <c r="J181" s="108">
        <v>412458</v>
      </c>
      <c r="K181" s="36"/>
      <c r="L181" s="225" t="s">
        <v>2343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158627</v>
      </c>
      <c r="G182" s="108">
        <v>0</v>
      </c>
      <c r="H182" s="108">
        <v>158627</v>
      </c>
      <c r="I182" s="108">
        <v>0</v>
      </c>
      <c r="J182" s="108">
        <v>0</v>
      </c>
      <c r="K182" s="36"/>
      <c r="L182" s="225" t="s">
        <v>2343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519495</v>
      </c>
      <c r="G183" s="108">
        <v>0</v>
      </c>
      <c r="H183" s="108">
        <v>514495</v>
      </c>
      <c r="I183" s="108">
        <v>5000</v>
      </c>
      <c r="J183" s="108">
        <v>0</v>
      </c>
      <c r="K183" s="36"/>
      <c r="L183" s="225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551226</v>
      </c>
      <c r="G184" s="108">
        <v>0</v>
      </c>
      <c r="H184" s="108">
        <v>460522</v>
      </c>
      <c r="I184" s="108">
        <v>0</v>
      </c>
      <c r="J184" s="108">
        <v>90704</v>
      </c>
      <c r="K184" s="36"/>
      <c r="L184" s="225" t="s">
        <v>2343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2969398</v>
      </c>
      <c r="G185" s="108">
        <v>0</v>
      </c>
      <c r="H185" s="108">
        <v>2308393</v>
      </c>
      <c r="I185" s="108">
        <v>259411</v>
      </c>
      <c r="J185" s="108">
        <v>401594</v>
      </c>
      <c r="K185" s="36"/>
      <c r="L185" s="225" t="s">
        <v>2343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3236502</v>
      </c>
      <c r="G186" s="108">
        <v>0</v>
      </c>
      <c r="H186" s="108">
        <v>791759</v>
      </c>
      <c r="I186" s="108">
        <v>1437259</v>
      </c>
      <c r="J186" s="108">
        <v>1007484</v>
      </c>
      <c r="K186" s="36"/>
      <c r="L186" s="225" t="s">
        <v>2343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925312</v>
      </c>
      <c r="G187" s="108">
        <v>0</v>
      </c>
      <c r="H187" s="108">
        <v>858522</v>
      </c>
      <c r="I187" s="108">
        <v>0</v>
      </c>
      <c r="J187" s="108">
        <v>66790</v>
      </c>
      <c r="K187" s="36"/>
      <c r="L187" s="225" t="s">
        <v>2343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6" t="s">
        <v>2321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6" t="s">
        <v>2321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43922788</v>
      </c>
      <c r="G190" s="108">
        <v>205750</v>
      </c>
      <c r="H190" s="108">
        <v>6324599</v>
      </c>
      <c r="I190" s="108">
        <v>5400</v>
      </c>
      <c r="J190" s="108">
        <v>37387039</v>
      </c>
      <c r="K190" s="36"/>
      <c r="L190" s="225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2516981</v>
      </c>
      <c r="G191" s="108">
        <v>89850</v>
      </c>
      <c r="H191" s="108">
        <v>2022328</v>
      </c>
      <c r="I191" s="108">
        <v>3592</v>
      </c>
      <c r="J191" s="108">
        <v>401211</v>
      </c>
      <c r="K191" s="36"/>
      <c r="L191" s="225" t="s">
        <v>2343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155150</v>
      </c>
      <c r="G192" s="108">
        <v>0</v>
      </c>
      <c r="H192" s="108">
        <v>10300</v>
      </c>
      <c r="I192" s="108">
        <v>0</v>
      </c>
      <c r="J192" s="108">
        <v>144850</v>
      </c>
      <c r="K192" s="36"/>
      <c r="L192" s="225" t="s">
        <v>2343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1695351</v>
      </c>
      <c r="G193" s="108">
        <v>51050</v>
      </c>
      <c r="H193" s="108">
        <v>1155771</v>
      </c>
      <c r="I193" s="108">
        <v>363000</v>
      </c>
      <c r="J193" s="108">
        <v>125530</v>
      </c>
      <c r="K193" s="36"/>
      <c r="L193" s="225" t="s">
        <v>2343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19015651</v>
      </c>
      <c r="G194" s="108">
        <v>0</v>
      </c>
      <c r="H194" s="108">
        <v>987702</v>
      </c>
      <c r="I194" s="108">
        <v>240741</v>
      </c>
      <c r="J194" s="108">
        <v>17787208</v>
      </c>
      <c r="K194" s="36"/>
      <c r="L194" s="225" t="s">
        <v>2343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2624829</v>
      </c>
      <c r="G195" s="108">
        <v>92500</v>
      </c>
      <c r="H195" s="108">
        <v>1408606</v>
      </c>
      <c r="I195" s="108">
        <v>0</v>
      </c>
      <c r="J195" s="108">
        <v>1123723</v>
      </c>
      <c r="K195" s="36"/>
      <c r="L195" s="225" t="s">
        <v>2343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6" t="s">
        <v>2321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14336514</v>
      </c>
      <c r="G197" s="108">
        <v>691715</v>
      </c>
      <c r="H197" s="108">
        <v>5451512</v>
      </c>
      <c r="I197" s="108">
        <v>154484</v>
      </c>
      <c r="J197" s="108">
        <v>8038803</v>
      </c>
      <c r="K197" s="36"/>
      <c r="L197" s="225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5" t="s">
        <v>2343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21049942</v>
      </c>
      <c r="G199" s="108">
        <v>9953000</v>
      </c>
      <c r="H199" s="108">
        <v>7863882</v>
      </c>
      <c r="I199" s="108">
        <v>922000</v>
      </c>
      <c r="J199" s="108">
        <v>2311060</v>
      </c>
      <c r="K199" s="36"/>
      <c r="L199" s="225" t="s">
        <v>2343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6" t="s">
        <v>2321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33695002</v>
      </c>
      <c r="G201" s="108">
        <v>27768370</v>
      </c>
      <c r="H201" s="108">
        <v>3741999</v>
      </c>
      <c r="I201" s="108">
        <v>36725</v>
      </c>
      <c r="J201" s="108">
        <v>2147908</v>
      </c>
      <c r="K201" s="36"/>
      <c r="L201" s="225" t="s">
        <v>2343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12322395</v>
      </c>
      <c r="G202" s="108">
        <v>1250401</v>
      </c>
      <c r="H202" s="108">
        <v>6267473</v>
      </c>
      <c r="I202" s="108">
        <v>175000</v>
      </c>
      <c r="J202" s="108">
        <v>4629521</v>
      </c>
      <c r="K202" s="36"/>
      <c r="L202" s="225" t="s">
        <v>2343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1382994</v>
      </c>
      <c r="G203" s="108">
        <v>558050</v>
      </c>
      <c r="H203" s="108">
        <v>824944</v>
      </c>
      <c r="I203" s="108">
        <v>0</v>
      </c>
      <c r="J203" s="108">
        <v>0</v>
      </c>
      <c r="K203" s="36"/>
      <c r="L203" s="225" t="s">
        <v>2343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3153954</v>
      </c>
      <c r="G204" s="108">
        <v>510825</v>
      </c>
      <c r="H204" s="108">
        <v>2002219</v>
      </c>
      <c r="I204" s="108">
        <v>182545</v>
      </c>
      <c r="J204" s="108">
        <v>458365</v>
      </c>
      <c r="K204" s="36"/>
      <c r="L204" s="225" t="s">
        <v>2348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16746714</v>
      </c>
      <c r="G205" s="108">
        <v>3153480</v>
      </c>
      <c r="H205" s="108">
        <v>8782970</v>
      </c>
      <c r="I205" s="108">
        <v>3368405</v>
      </c>
      <c r="J205" s="108">
        <v>1441859</v>
      </c>
      <c r="K205" s="36"/>
      <c r="L205" s="225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20882552</v>
      </c>
      <c r="G206" s="108">
        <v>7838524</v>
      </c>
      <c r="H206" s="108">
        <v>6158967</v>
      </c>
      <c r="I206" s="108">
        <v>5948561</v>
      </c>
      <c r="J206" s="108">
        <v>936500</v>
      </c>
      <c r="K206" s="36"/>
      <c r="L206" s="225" t="s">
        <v>2343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11239786</v>
      </c>
      <c r="G207" s="108">
        <v>6759277</v>
      </c>
      <c r="H207" s="108">
        <v>3116234</v>
      </c>
      <c r="I207" s="108">
        <v>0</v>
      </c>
      <c r="J207" s="108">
        <v>1364275</v>
      </c>
      <c r="K207" s="36"/>
      <c r="L207" s="225" t="s">
        <v>2343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48911702</v>
      </c>
      <c r="G208" s="108">
        <v>34174172</v>
      </c>
      <c r="H208" s="108">
        <v>9926426</v>
      </c>
      <c r="I208" s="108">
        <v>156550</v>
      </c>
      <c r="J208" s="108">
        <v>4654554</v>
      </c>
      <c r="K208" s="36"/>
      <c r="L208" s="225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20219477</v>
      </c>
      <c r="G209" s="108">
        <v>14769610</v>
      </c>
      <c r="H209" s="108">
        <v>3861585</v>
      </c>
      <c r="I209" s="108">
        <v>729325</v>
      </c>
      <c r="J209" s="108">
        <v>858957</v>
      </c>
      <c r="K209" s="36"/>
      <c r="L209" s="225" t="s">
        <v>2343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18097873</v>
      </c>
      <c r="G210" s="108">
        <v>13326195</v>
      </c>
      <c r="H210" s="108">
        <v>3428579</v>
      </c>
      <c r="I210" s="108">
        <v>79000</v>
      </c>
      <c r="J210" s="108">
        <v>1264099</v>
      </c>
      <c r="K210" s="36"/>
      <c r="L210" s="225" t="s">
        <v>2343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6" t="s">
        <v>2321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3947932</v>
      </c>
      <c r="G212" s="108">
        <v>2621680</v>
      </c>
      <c r="H212" s="108">
        <v>939556</v>
      </c>
      <c r="I212" s="108">
        <v>127300</v>
      </c>
      <c r="J212" s="108">
        <v>259396</v>
      </c>
      <c r="K212" s="36"/>
      <c r="L212" s="225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893772</v>
      </c>
      <c r="G213" s="108">
        <v>221801</v>
      </c>
      <c r="H213" s="108">
        <v>630370</v>
      </c>
      <c r="I213" s="108">
        <v>0</v>
      </c>
      <c r="J213" s="108">
        <v>41601</v>
      </c>
      <c r="K213" s="36"/>
      <c r="L213" s="225" t="s">
        <v>2343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5143071</v>
      </c>
      <c r="G214" s="108">
        <v>981250</v>
      </c>
      <c r="H214" s="108">
        <v>1721017</v>
      </c>
      <c r="I214" s="108">
        <v>415500</v>
      </c>
      <c r="J214" s="108">
        <v>2025304</v>
      </c>
      <c r="K214" s="36"/>
      <c r="L214" s="225" t="s">
        <v>2343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5907259</v>
      </c>
      <c r="G215" s="108">
        <v>3451027</v>
      </c>
      <c r="H215" s="108">
        <v>1918024</v>
      </c>
      <c r="I215" s="108">
        <v>0</v>
      </c>
      <c r="J215" s="108">
        <v>538208</v>
      </c>
      <c r="K215" s="36"/>
      <c r="L215" s="225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548333</v>
      </c>
      <c r="G216" s="108">
        <v>0</v>
      </c>
      <c r="H216" s="108">
        <v>146204</v>
      </c>
      <c r="I216" s="108">
        <v>369528</v>
      </c>
      <c r="J216" s="108">
        <v>32601</v>
      </c>
      <c r="K216" s="36"/>
      <c r="L216" s="225" t="s">
        <v>2321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7079191</v>
      </c>
      <c r="G217" s="108">
        <v>0</v>
      </c>
      <c r="H217" s="108">
        <v>3790746</v>
      </c>
      <c r="I217" s="108">
        <v>0</v>
      </c>
      <c r="J217" s="108">
        <v>3288445</v>
      </c>
      <c r="K217" s="36"/>
      <c r="L217" s="225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1364505</v>
      </c>
      <c r="G218" s="108">
        <v>30030</v>
      </c>
      <c r="H218" s="108">
        <v>867202</v>
      </c>
      <c r="I218" s="108">
        <v>36163</v>
      </c>
      <c r="J218" s="108">
        <v>431110</v>
      </c>
      <c r="K218" s="36"/>
      <c r="L218" s="225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2038613</v>
      </c>
      <c r="G219" s="108">
        <v>84600</v>
      </c>
      <c r="H219" s="108">
        <v>210200</v>
      </c>
      <c r="I219" s="108">
        <v>1169785</v>
      </c>
      <c r="J219" s="108">
        <v>574028</v>
      </c>
      <c r="K219" s="36"/>
      <c r="L219" s="225" t="s">
        <v>2343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518999</v>
      </c>
      <c r="G220" s="108">
        <v>0</v>
      </c>
      <c r="H220" s="108">
        <v>260937</v>
      </c>
      <c r="I220" s="108">
        <v>22889</v>
      </c>
      <c r="J220" s="108">
        <v>235173</v>
      </c>
      <c r="K220" s="36"/>
      <c r="L220" s="225" t="s">
        <v>2343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1277252</v>
      </c>
      <c r="G221" s="108">
        <v>0</v>
      </c>
      <c r="H221" s="108">
        <v>935786</v>
      </c>
      <c r="I221" s="108">
        <v>49950</v>
      </c>
      <c r="J221" s="108">
        <v>291516</v>
      </c>
      <c r="K221" s="36"/>
      <c r="L221" s="225" t="s">
        <v>2343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6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6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1314618</v>
      </c>
      <c r="G224" s="108">
        <v>731000</v>
      </c>
      <c r="H224" s="108">
        <v>583618</v>
      </c>
      <c r="I224" s="108">
        <v>0</v>
      </c>
      <c r="J224" s="108">
        <v>0</v>
      </c>
      <c r="K224" s="36"/>
      <c r="L224" s="225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1544346</v>
      </c>
      <c r="G225" s="108">
        <v>101400</v>
      </c>
      <c r="H225" s="108">
        <v>512301</v>
      </c>
      <c r="I225" s="108">
        <v>76102</v>
      </c>
      <c r="J225" s="108">
        <v>854543</v>
      </c>
      <c r="K225" s="36"/>
      <c r="L225" s="225" t="s">
        <v>2343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16070761</v>
      </c>
      <c r="G226" s="108">
        <v>771715</v>
      </c>
      <c r="H226" s="108">
        <v>1334180</v>
      </c>
      <c r="I226" s="108">
        <v>776010</v>
      </c>
      <c r="J226" s="108">
        <v>13188856</v>
      </c>
      <c r="K226" s="36"/>
      <c r="L226" s="225" t="s">
        <v>2343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6" t="s">
        <v>2321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514814</v>
      </c>
      <c r="G228" s="108">
        <v>0</v>
      </c>
      <c r="H228" s="108">
        <v>238132</v>
      </c>
      <c r="I228" s="108">
        <v>94500</v>
      </c>
      <c r="J228" s="108">
        <v>182182</v>
      </c>
      <c r="K228" s="36"/>
      <c r="L228" s="225" t="s">
        <v>2343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2771978</v>
      </c>
      <c r="G229" s="108">
        <v>0</v>
      </c>
      <c r="H229" s="108">
        <v>1111546</v>
      </c>
      <c r="I229" s="108">
        <v>935557</v>
      </c>
      <c r="J229" s="108">
        <v>724875</v>
      </c>
      <c r="K229" s="36"/>
      <c r="L229" s="225" t="s">
        <v>2343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35042543</v>
      </c>
      <c r="G230" s="108">
        <v>0</v>
      </c>
      <c r="H230" s="108">
        <v>45965</v>
      </c>
      <c r="I230" s="108">
        <v>33321250</v>
      </c>
      <c r="J230" s="108">
        <v>1675328</v>
      </c>
      <c r="K230" s="36"/>
      <c r="L230" s="225" t="s">
        <v>2343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16624896</v>
      </c>
      <c r="G231" s="108">
        <v>408800</v>
      </c>
      <c r="H231" s="108">
        <v>13273630</v>
      </c>
      <c r="I231" s="108">
        <v>0</v>
      </c>
      <c r="J231" s="108">
        <v>2942466</v>
      </c>
      <c r="K231" s="36"/>
      <c r="L231" s="225" t="s">
        <v>2343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15641071</v>
      </c>
      <c r="G232" s="108">
        <v>15100</v>
      </c>
      <c r="H232" s="108">
        <v>12093821</v>
      </c>
      <c r="I232" s="108">
        <v>0</v>
      </c>
      <c r="J232" s="108">
        <v>3532150</v>
      </c>
      <c r="K232" s="36"/>
      <c r="L232" s="225" t="s">
        <v>2343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4264462</v>
      </c>
      <c r="G233" s="108">
        <v>0</v>
      </c>
      <c r="H233" s="108">
        <v>2604005</v>
      </c>
      <c r="I233" s="108">
        <v>0</v>
      </c>
      <c r="J233" s="108">
        <v>1660457</v>
      </c>
      <c r="K233" s="36"/>
      <c r="L233" s="225" t="s">
        <v>2343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4927847</v>
      </c>
      <c r="G234" s="108">
        <v>1080250</v>
      </c>
      <c r="H234" s="108">
        <v>3668497</v>
      </c>
      <c r="I234" s="108">
        <v>0</v>
      </c>
      <c r="J234" s="108">
        <v>179100</v>
      </c>
      <c r="K234" s="36"/>
      <c r="L234" s="225" t="s">
        <v>2343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16479001</v>
      </c>
      <c r="G235" s="108">
        <v>200000</v>
      </c>
      <c r="H235" s="108">
        <v>13128104</v>
      </c>
      <c r="I235" s="108">
        <v>583000</v>
      </c>
      <c r="J235" s="108">
        <v>2567897</v>
      </c>
      <c r="K235" s="36"/>
      <c r="L235" s="225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1779219</v>
      </c>
      <c r="G236" s="108">
        <v>9000</v>
      </c>
      <c r="H236" s="108">
        <v>1770219</v>
      </c>
      <c r="I236" s="108">
        <v>0</v>
      </c>
      <c r="J236" s="108">
        <v>0</v>
      </c>
      <c r="K236" s="36"/>
      <c r="L236" s="225" t="s">
        <v>2343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14060250</v>
      </c>
      <c r="G237" s="108">
        <v>2547850</v>
      </c>
      <c r="H237" s="108">
        <v>2372093</v>
      </c>
      <c r="I237" s="108">
        <v>0</v>
      </c>
      <c r="J237" s="108">
        <v>9140307</v>
      </c>
      <c r="K237" s="36"/>
      <c r="L237" s="225" t="s">
        <v>2343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5909308</v>
      </c>
      <c r="G238" s="108">
        <v>59500</v>
      </c>
      <c r="H238" s="108">
        <v>5849808</v>
      </c>
      <c r="I238" s="108">
        <v>0</v>
      </c>
      <c r="J238" s="108">
        <v>0</v>
      </c>
      <c r="K238" s="36"/>
      <c r="L238" s="225" t="s">
        <v>2348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9930271</v>
      </c>
      <c r="G239" s="108">
        <v>0</v>
      </c>
      <c r="H239" s="108">
        <v>6865253</v>
      </c>
      <c r="I239" s="108">
        <v>0</v>
      </c>
      <c r="J239" s="108">
        <v>3065018</v>
      </c>
      <c r="K239" s="36"/>
      <c r="L239" s="225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40984013</v>
      </c>
      <c r="G240" s="108">
        <v>6748847</v>
      </c>
      <c r="H240" s="108">
        <v>20922855</v>
      </c>
      <c r="I240" s="108">
        <v>440002</v>
      </c>
      <c r="J240" s="108">
        <v>12872309</v>
      </c>
      <c r="K240" s="36"/>
      <c r="L240" s="225" t="s">
        <v>2343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6" t="s">
        <v>2321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55452951</v>
      </c>
      <c r="G242" s="108">
        <v>11718203</v>
      </c>
      <c r="H242" s="108">
        <v>25422574</v>
      </c>
      <c r="I242" s="108">
        <v>5961361</v>
      </c>
      <c r="J242" s="108">
        <v>12350813</v>
      </c>
      <c r="K242" s="36"/>
      <c r="L242" s="225" t="s">
        <v>2343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27152392</v>
      </c>
      <c r="G243" s="108">
        <v>114201</v>
      </c>
      <c r="H243" s="108">
        <v>19960815</v>
      </c>
      <c r="I243" s="108">
        <v>3123400</v>
      </c>
      <c r="J243" s="108">
        <v>3953976</v>
      </c>
      <c r="K243" s="36"/>
      <c r="L243" s="225" t="s">
        <v>2339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277903634</v>
      </c>
      <c r="G244" s="108">
        <v>146450075</v>
      </c>
      <c r="H244" s="108">
        <v>26084428</v>
      </c>
      <c r="I244" s="108">
        <v>39891894</v>
      </c>
      <c r="J244" s="108">
        <v>65477237</v>
      </c>
      <c r="K244" s="36"/>
      <c r="L244" s="225" t="s">
        <v>2343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5141053</v>
      </c>
      <c r="G245" s="108">
        <v>1096701</v>
      </c>
      <c r="H245" s="108">
        <v>3490794</v>
      </c>
      <c r="I245" s="108">
        <v>0</v>
      </c>
      <c r="J245" s="108">
        <v>553558</v>
      </c>
      <c r="K245" s="36"/>
      <c r="L245" s="225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17929532</v>
      </c>
      <c r="G246" s="108">
        <v>229000</v>
      </c>
      <c r="H246" s="108">
        <v>7153102</v>
      </c>
      <c r="I246" s="108">
        <v>7800</v>
      </c>
      <c r="J246" s="108">
        <v>10539630</v>
      </c>
      <c r="K246" s="36"/>
      <c r="L246" s="225" t="s">
        <v>2343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6" t="s">
        <v>2321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5609856</v>
      </c>
      <c r="G248" s="108">
        <v>1079450</v>
      </c>
      <c r="H248" s="108">
        <v>1510352</v>
      </c>
      <c r="I248" s="108">
        <v>0</v>
      </c>
      <c r="J248" s="108">
        <v>3020054</v>
      </c>
      <c r="K248" s="36"/>
      <c r="L248" s="225" t="s">
        <v>2343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27774977</v>
      </c>
      <c r="G249" s="108">
        <v>4090200</v>
      </c>
      <c r="H249" s="108">
        <v>9087639</v>
      </c>
      <c r="I249" s="108">
        <v>11643240</v>
      </c>
      <c r="J249" s="108">
        <v>2953898</v>
      </c>
      <c r="K249" s="36"/>
      <c r="L249" s="225" t="s">
        <v>2343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8221345</v>
      </c>
      <c r="G250" s="108">
        <v>337999</v>
      </c>
      <c r="H250" s="108">
        <v>6202469</v>
      </c>
      <c r="I250" s="108">
        <v>12000</v>
      </c>
      <c r="J250" s="108">
        <v>1668877</v>
      </c>
      <c r="K250" s="36"/>
      <c r="L250" s="225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13008485</v>
      </c>
      <c r="G251" s="108">
        <v>250000</v>
      </c>
      <c r="H251" s="108">
        <v>5937791</v>
      </c>
      <c r="I251" s="108">
        <v>781400</v>
      </c>
      <c r="J251" s="108">
        <v>6039294</v>
      </c>
      <c r="K251" s="36"/>
      <c r="L251" s="225" t="s">
        <v>2343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33678249</v>
      </c>
      <c r="G252" s="108">
        <v>2329245</v>
      </c>
      <c r="H252" s="108">
        <v>12653495</v>
      </c>
      <c r="I252" s="108">
        <v>13379511</v>
      </c>
      <c r="J252" s="108">
        <v>5315998</v>
      </c>
      <c r="K252" s="36"/>
      <c r="L252" s="225" t="s">
        <v>2343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26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35961639</v>
      </c>
      <c r="G254" s="108">
        <v>2593473</v>
      </c>
      <c r="H254" s="108">
        <v>5916768</v>
      </c>
      <c r="I254" s="108">
        <v>5071823</v>
      </c>
      <c r="J254" s="108">
        <v>22379575</v>
      </c>
      <c r="K254" s="36"/>
      <c r="L254" s="225" t="s">
        <v>2343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13759310</v>
      </c>
      <c r="G255" s="108">
        <v>4077904</v>
      </c>
      <c r="H255" s="108">
        <v>3437774</v>
      </c>
      <c r="I255" s="108">
        <v>225000</v>
      </c>
      <c r="J255" s="108">
        <v>6018632</v>
      </c>
      <c r="K255" s="36"/>
      <c r="L255" s="225" t="s">
        <v>2343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2637335</v>
      </c>
      <c r="G256" s="108">
        <v>1596420</v>
      </c>
      <c r="H256" s="108">
        <v>34150</v>
      </c>
      <c r="I256" s="108">
        <v>63100</v>
      </c>
      <c r="J256" s="108">
        <v>943665</v>
      </c>
      <c r="K256" s="36"/>
      <c r="L256" s="225" t="s">
        <v>2343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6338666</v>
      </c>
      <c r="G257" s="108">
        <v>921677</v>
      </c>
      <c r="H257" s="108">
        <v>3538982</v>
      </c>
      <c r="I257" s="108">
        <v>166900</v>
      </c>
      <c r="J257" s="108">
        <v>1711107</v>
      </c>
      <c r="K257" s="36"/>
      <c r="L257" s="225" t="s">
        <v>2343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63923873</v>
      </c>
      <c r="G258" s="108">
        <v>10863390</v>
      </c>
      <c r="H258" s="108">
        <v>3914711</v>
      </c>
      <c r="I258" s="108">
        <v>35252335</v>
      </c>
      <c r="J258" s="108">
        <v>13893437</v>
      </c>
      <c r="K258" s="36"/>
      <c r="L258" s="225" t="s">
        <v>2348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6772472</v>
      </c>
      <c r="G259" s="108">
        <v>0</v>
      </c>
      <c r="H259" s="108">
        <v>2032789</v>
      </c>
      <c r="I259" s="108">
        <v>1722545</v>
      </c>
      <c r="J259" s="108">
        <v>3017138</v>
      </c>
      <c r="K259" s="36"/>
      <c r="L259" s="225" t="s">
        <v>2343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14986187</v>
      </c>
      <c r="G260" s="108">
        <v>4192576</v>
      </c>
      <c r="H260" s="108">
        <v>3927555</v>
      </c>
      <c r="I260" s="108">
        <v>259415</v>
      </c>
      <c r="J260" s="108">
        <v>6606641</v>
      </c>
      <c r="K260" s="36"/>
      <c r="L260" s="225" t="s">
        <v>2348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60322159</v>
      </c>
      <c r="G261" s="108">
        <v>382285</v>
      </c>
      <c r="H261" s="108">
        <v>1391068</v>
      </c>
      <c r="I261" s="108">
        <v>34801150</v>
      </c>
      <c r="J261" s="108">
        <v>23747656</v>
      </c>
      <c r="K261" s="36"/>
      <c r="L261" s="225" t="s">
        <v>2343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6729449</v>
      </c>
      <c r="G262" s="108">
        <v>2253011</v>
      </c>
      <c r="H262" s="108">
        <v>4040978</v>
      </c>
      <c r="I262" s="108">
        <v>4</v>
      </c>
      <c r="J262" s="108">
        <v>435456</v>
      </c>
      <c r="K262" s="36"/>
      <c r="L262" s="225" t="s">
        <v>2343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12966285</v>
      </c>
      <c r="G263" s="108">
        <v>2693323</v>
      </c>
      <c r="H263" s="108">
        <v>7250003</v>
      </c>
      <c r="I263" s="108">
        <v>601028</v>
      </c>
      <c r="J263" s="108">
        <v>2421931</v>
      </c>
      <c r="K263" s="36"/>
      <c r="L263" s="225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382426</v>
      </c>
      <c r="G264" s="108">
        <v>0</v>
      </c>
      <c r="H264" s="108">
        <v>363167</v>
      </c>
      <c r="I264" s="108">
        <v>0</v>
      </c>
      <c r="J264" s="108">
        <v>19259</v>
      </c>
      <c r="K264" s="36"/>
      <c r="L264" s="225" t="s">
        <v>2348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6" t="s">
        <v>2321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5294383</v>
      </c>
      <c r="G266" s="108">
        <v>0</v>
      </c>
      <c r="H266" s="108">
        <v>1082821</v>
      </c>
      <c r="I266" s="108">
        <v>57850</v>
      </c>
      <c r="J266" s="108">
        <v>4153712</v>
      </c>
      <c r="K266" s="36"/>
      <c r="L266" s="225" t="s">
        <v>2343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2213213</v>
      </c>
      <c r="G267" s="108">
        <v>308846</v>
      </c>
      <c r="H267" s="108">
        <v>1749287</v>
      </c>
      <c r="I267" s="108">
        <v>12500</v>
      </c>
      <c r="J267" s="108">
        <v>142580</v>
      </c>
      <c r="K267" s="36"/>
      <c r="L267" s="225" t="s">
        <v>2348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3658965</v>
      </c>
      <c r="G268" s="108">
        <v>1773887</v>
      </c>
      <c r="H268" s="108">
        <v>1774965</v>
      </c>
      <c r="I268" s="108">
        <v>59347</v>
      </c>
      <c r="J268" s="108">
        <v>50766</v>
      </c>
      <c r="K268" s="36"/>
      <c r="L268" s="225" t="s">
        <v>2343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960865</v>
      </c>
      <c r="G269" s="108">
        <v>112000</v>
      </c>
      <c r="H269" s="108">
        <v>7421</v>
      </c>
      <c r="I269" s="108">
        <v>6700</v>
      </c>
      <c r="J269" s="108">
        <v>834744</v>
      </c>
      <c r="K269" s="36"/>
      <c r="L269" s="225" t="s">
        <v>2343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24011453</v>
      </c>
      <c r="G270" s="108">
        <v>4255707</v>
      </c>
      <c r="H270" s="108">
        <v>10720791</v>
      </c>
      <c r="I270" s="108">
        <v>2300200</v>
      </c>
      <c r="J270" s="108">
        <v>6734755</v>
      </c>
      <c r="K270" s="36"/>
      <c r="L270" s="225" t="s">
        <v>2348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721480</v>
      </c>
      <c r="G271" s="108">
        <v>4744</v>
      </c>
      <c r="H271" s="108">
        <v>692736</v>
      </c>
      <c r="I271" s="108">
        <v>0</v>
      </c>
      <c r="J271" s="108">
        <v>24000</v>
      </c>
      <c r="K271" s="36"/>
      <c r="L271" s="225" t="s">
        <v>2343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11057308</v>
      </c>
      <c r="G272" s="108">
        <v>39700</v>
      </c>
      <c r="H272" s="108">
        <v>3567153</v>
      </c>
      <c r="I272" s="108">
        <v>1058250</v>
      </c>
      <c r="J272" s="108">
        <v>6392205</v>
      </c>
      <c r="K272" s="36"/>
      <c r="L272" s="225" t="s">
        <v>2343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1058012</v>
      </c>
      <c r="G273" s="108">
        <v>178244</v>
      </c>
      <c r="H273" s="108">
        <v>764883</v>
      </c>
      <c r="I273" s="108">
        <v>0</v>
      </c>
      <c r="J273" s="108">
        <v>114885</v>
      </c>
      <c r="K273" s="36"/>
      <c r="L273" s="225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8635876</v>
      </c>
      <c r="G274" s="108">
        <v>5000</v>
      </c>
      <c r="H274" s="108">
        <v>1597386</v>
      </c>
      <c r="I274" s="108">
        <v>0</v>
      </c>
      <c r="J274" s="108">
        <v>7033490</v>
      </c>
      <c r="K274" s="36"/>
      <c r="L274" s="225" t="s">
        <v>2343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831954</v>
      </c>
      <c r="G275" s="108">
        <v>0</v>
      </c>
      <c r="H275" s="108">
        <v>776462</v>
      </c>
      <c r="I275" s="108">
        <v>0</v>
      </c>
      <c r="J275" s="108">
        <v>55492</v>
      </c>
      <c r="K275" s="36"/>
      <c r="L275" s="225" t="s">
        <v>2343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9334120</v>
      </c>
      <c r="G276" s="108">
        <v>5051090</v>
      </c>
      <c r="H276" s="108">
        <v>319349</v>
      </c>
      <c r="I276" s="108">
        <v>222130</v>
      </c>
      <c r="J276" s="108">
        <v>3741551</v>
      </c>
      <c r="K276" s="36"/>
      <c r="L276" s="225" t="s">
        <v>2343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84588498</v>
      </c>
      <c r="G277" s="108">
        <v>44198106</v>
      </c>
      <c r="H277" s="108">
        <v>10701392</v>
      </c>
      <c r="I277" s="108">
        <v>13751437</v>
      </c>
      <c r="J277" s="108">
        <v>15937563</v>
      </c>
      <c r="K277" s="36"/>
      <c r="L277" s="225" t="s">
        <v>2343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588377</v>
      </c>
      <c r="G278" s="108">
        <v>494100</v>
      </c>
      <c r="H278" s="108">
        <v>94277</v>
      </c>
      <c r="I278" s="108">
        <v>0</v>
      </c>
      <c r="J278" s="108">
        <v>0</v>
      </c>
      <c r="K278" s="36"/>
      <c r="L278" s="225" t="s">
        <v>2343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12035543</v>
      </c>
      <c r="G279" s="108">
        <v>10588000</v>
      </c>
      <c r="H279" s="108">
        <v>1173232</v>
      </c>
      <c r="I279" s="108">
        <v>0</v>
      </c>
      <c r="J279" s="108">
        <v>274311</v>
      </c>
      <c r="K279" s="36"/>
      <c r="L279" s="225" t="s">
        <v>2343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22364182</v>
      </c>
      <c r="G280" s="108">
        <v>19647054</v>
      </c>
      <c r="H280" s="108">
        <v>1332930</v>
      </c>
      <c r="I280" s="108">
        <v>1</v>
      </c>
      <c r="J280" s="108">
        <v>1384197</v>
      </c>
      <c r="K280" s="36"/>
      <c r="L280" s="225" t="s">
        <v>2343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265031354</v>
      </c>
      <c r="G281" s="108">
        <v>197471008</v>
      </c>
      <c r="H281" s="108">
        <v>35328880</v>
      </c>
      <c r="I281" s="108">
        <v>25259600</v>
      </c>
      <c r="J281" s="108">
        <v>6971866</v>
      </c>
      <c r="K281" s="36"/>
      <c r="L281" s="225" t="s">
        <v>2343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547218325</v>
      </c>
      <c r="G282" s="108">
        <v>366129604</v>
      </c>
      <c r="H282" s="108">
        <v>112295691</v>
      </c>
      <c r="I282" s="108">
        <v>18012601</v>
      </c>
      <c r="J282" s="108">
        <v>50780429</v>
      </c>
      <c r="K282" s="36"/>
      <c r="L282" s="225" t="s">
        <v>2343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24056412</v>
      </c>
      <c r="G283" s="108">
        <v>448500</v>
      </c>
      <c r="H283" s="108">
        <v>9743245</v>
      </c>
      <c r="I283" s="108">
        <v>4851763</v>
      </c>
      <c r="J283" s="108">
        <v>9012904</v>
      </c>
      <c r="K283" s="36"/>
      <c r="L283" s="225" t="s">
        <v>2348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22654430</v>
      </c>
      <c r="G284" s="108">
        <v>8667926</v>
      </c>
      <c r="H284" s="108">
        <v>7120951</v>
      </c>
      <c r="I284" s="108">
        <v>116313</v>
      </c>
      <c r="J284" s="108">
        <v>6749240</v>
      </c>
      <c r="K284" s="36"/>
      <c r="L284" s="225" t="s">
        <v>2348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98990613</v>
      </c>
      <c r="G285" s="108">
        <v>13980616</v>
      </c>
      <c r="H285" s="108">
        <v>2548778</v>
      </c>
      <c r="I285" s="108">
        <v>55355004</v>
      </c>
      <c r="J285" s="108">
        <v>27106215</v>
      </c>
      <c r="K285" s="36"/>
      <c r="L285" s="225" t="s">
        <v>2343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50637184</v>
      </c>
      <c r="G286" s="108">
        <v>35931047</v>
      </c>
      <c r="H286" s="108">
        <v>7512978</v>
      </c>
      <c r="I286" s="108">
        <v>5000</v>
      </c>
      <c r="J286" s="108">
        <v>7188159</v>
      </c>
      <c r="K286" s="36"/>
      <c r="L286" s="225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94228198</v>
      </c>
      <c r="G287" s="108">
        <v>83106146</v>
      </c>
      <c r="H287" s="108">
        <v>4349082</v>
      </c>
      <c r="I287" s="108">
        <v>3868499</v>
      </c>
      <c r="J287" s="108">
        <v>2904471</v>
      </c>
      <c r="K287" s="36"/>
      <c r="L287" s="225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15689270</v>
      </c>
      <c r="G288" s="108">
        <v>10984286</v>
      </c>
      <c r="H288" s="108">
        <v>3195966</v>
      </c>
      <c r="I288" s="108">
        <v>0</v>
      </c>
      <c r="J288" s="108">
        <v>1509018</v>
      </c>
      <c r="K288" s="36"/>
      <c r="L288" s="225" t="s">
        <v>2343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4195580</v>
      </c>
      <c r="G289" s="108">
        <v>274501</v>
      </c>
      <c r="H289" s="108">
        <v>1414190</v>
      </c>
      <c r="I289" s="108">
        <v>1204191</v>
      </c>
      <c r="J289" s="108">
        <v>1302698</v>
      </c>
      <c r="K289" s="36"/>
      <c r="L289" s="225" t="s">
        <v>2343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1557185</v>
      </c>
      <c r="G290" s="108">
        <v>0</v>
      </c>
      <c r="H290" s="108">
        <v>557185</v>
      </c>
      <c r="I290" s="108">
        <v>305450</v>
      </c>
      <c r="J290" s="108">
        <v>694550</v>
      </c>
      <c r="K290" s="36"/>
      <c r="L290" s="225" t="s">
        <v>2343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194884</v>
      </c>
      <c r="G291" s="108">
        <v>0</v>
      </c>
      <c r="H291" s="108">
        <v>62416</v>
      </c>
      <c r="I291" s="108">
        <v>0</v>
      </c>
      <c r="J291" s="108">
        <v>132468</v>
      </c>
      <c r="K291" s="36"/>
      <c r="L291" s="225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687347</v>
      </c>
      <c r="G292" s="108">
        <v>0</v>
      </c>
      <c r="H292" s="108">
        <v>604374</v>
      </c>
      <c r="I292" s="108">
        <v>0</v>
      </c>
      <c r="J292" s="108">
        <v>82973</v>
      </c>
      <c r="K292" s="36"/>
      <c r="L292" s="225" t="s">
        <v>2348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2076352</v>
      </c>
      <c r="G293" s="108">
        <v>545936</v>
      </c>
      <c r="H293" s="108">
        <v>509730</v>
      </c>
      <c r="I293" s="108">
        <v>0</v>
      </c>
      <c r="J293" s="108">
        <v>1020686</v>
      </c>
      <c r="K293" s="36"/>
      <c r="L293" s="225" t="s">
        <v>2343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8894422</v>
      </c>
      <c r="G294" s="108">
        <v>30000</v>
      </c>
      <c r="H294" s="108">
        <v>3834575</v>
      </c>
      <c r="I294" s="108">
        <v>1938550</v>
      </c>
      <c r="J294" s="108">
        <v>3091297</v>
      </c>
      <c r="K294" s="36"/>
      <c r="L294" s="225" t="s">
        <v>2348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3251430</v>
      </c>
      <c r="G295" s="108">
        <v>632600</v>
      </c>
      <c r="H295" s="108">
        <v>1900564</v>
      </c>
      <c r="I295" s="108">
        <v>129425</v>
      </c>
      <c r="J295" s="108">
        <v>588841</v>
      </c>
      <c r="K295" s="36"/>
      <c r="L295" s="225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1763897</v>
      </c>
      <c r="G296" s="108">
        <v>4300</v>
      </c>
      <c r="H296" s="108">
        <v>1524272</v>
      </c>
      <c r="I296" s="108">
        <v>167500</v>
      </c>
      <c r="J296" s="108">
        <v>67825</v>
      </c>
      <c r="K296" s="36"/>
      <c r="L296" s="225" t="s">
        <v>2343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1952524</v>
      </c>
      <c r="G297" s="108">
        <v>100000</v>
      </c>
      <c r="H297" s="108">
        <v>519077</v>
      </c>
      <c r="I297" s="108">
        <v>0</v>
      </c>
      <c r="J297" s="108">
        <v>1333447</v>
      </c>
      <c r="K297" s="36"/>
      <c r="L297" s="225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3140225</v>
      </c>
      <c r="G298" s="108">
        <v>0</v>
      </c>
      <c r="H298" s="108">
        <v>1933635</v>
      </c>
      <c r="I298" s="108">
        <v>852500</v>
      </c>
      <c r="J298" s="108">
        <v>354090</v>
      </c>
      <c r="K298" s="36"/>
      <c r="L298" s="225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927395</v>
      </c>
      <c r="G299" s="108">
        <v>528508</v>
      </c>
      <c r="H299" s="108">
        <v>356717</v>
      </c>
      <c r="I299" s="108">
        <v>0</v>
      </c>
      <c r="J299" s="108">
        <v>42170</v>
      </c>
      <c r="K299" s="36"/>
      <c r="L299" s="225" t="s">
        <v>2343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333416</v>
      </c>
      <c r="G300" s="108">
        <v>0</v>
      </c>
      <c r="H300" s="108">
        <v>131651</v>
      </c>
      <c r="I300" s="108">
        <v>500</v>
      </c>
      <c r="J300" s="108">
        <v>201265</v>
      </c>
      <c r="K300" s="36"/>
      <c r="L300" s="225" t="s">
        <v>2343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231553</v>
      </c>
      <c r="G301" s="108">
        <v>7000</v>
      </c>
      <c r="H301" s="108">
        <v>101364</v>
      </c>
      <c r="I301" s="108">
        <v>0</v>
      </c>
      <c r="J301" s="108">
        <v>123189</v>
      </c>
      <c r="K301" s="36"/>
      <c r="L301" s="225" t="s">
        <v>2343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1209833</v>
      </c>
      <c r="G302" s="108">
        <v>222500</v>
      </c>
      <c r="H302" s="108">
        <v>919603</v>
      </c>
      <c r="I302" s="108">
        <v>0</v>
      </c>
      <c r="J302" s="108">
        <v>67730</v>
      </c>
      <c r="K302" s="36"/>
      <c r="L302" s="225" t="s">
        <v>2343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1187367</v>
      </c>
      <c r="G303" s="108">
        <v>3</v>
      </c>
      <c r="H303" s="108">
        <v>488551</v>
      </c>
      <c r="I303" s="108">
        <v>92590</v>
      </c>
      <c r="J303" s="108">
        <v>606223</v>
      </c>
      <c r="K303" s="36"/>
      <c r="L303" s="225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3419799</v>
      </c>
      <c r="G304" s="108">
        <v>1157900</v>
      </c>
      <c r="H304" s="108">
        <v>2015719</v>
      </c>
      <c r="I304" s="108">
        <v>122510</v>
      </c>
      <c r="J304" s="108">
        <v>123670</v>
      </c>
      <c r="K304" s="36"/>
      <c r="L304" s="225" t="s">
        <v>2343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3281704</v>
      </c>
      <c r="G305" s="108">
        <v>1346519</v>
      </c>
      <c r="H305" s="108">
        <v>1508073</v>
      </c>
      <c r="I305" s="108">
        <v>200</v>
      </c>
      <c r="J305" s="108">
        <v>426912</v>
      </c>
      <c r="K305" s="36"/>
      <c r="L305" s="225" t="s">
        <v>2343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557275</v>
      </c>
      <c r="G306" s="108">
        <v>0</v>
      </c>
      <c r="H306" s="108">
        <v>175608</v>
      </c>
      <c r="I306" s="108">
        <v>0</v>
      </c>
      <c r="J306" s="108">
        <v>381667</v>
      </c>
      <c r="K306" s="36"/>
      <c r="L306" s="225" t="s">
        <v>2343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4363622</v>
      </c>
      <c r="G307" s="108">
        <v>999100</v>
      </c>
      <c r="H307" s="108">
        <v>1607088</v>
      </c>
      <c r="I307" s="108">
        <v>5002</v>
      </c>
      <c r="J307" s="108">
        <v>1752432</v>
      </c>
      <c r="K307" s="36"/>
      <c r="L307" s="225" t="s">
        <v>2348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558401</v>
      </c>
      <c r="G308" s="108">
        <v>0</v>
      </c>
      <c r="H308" s="108">
        <v>120757</v>
      </c>
      <c r="I308" s="108">
        <v>0</v>
      </c>
      <c r="J308" s="108">
        <v>437644</v>
      </c>
      <c r="K308" s="36"/>
      <c r="L308" s="225" t="s">
        <v>2343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22112322</v>
      </c>
      <c r="G309" s="108">
        <v>4929418</v>
      </c>
      <c r="H309" s="108">
        <v>5691654</v>
      </c>
      <c r="I309" s="108">
        <v>1354336</v>
      </c>
      <c r="J309" s="108">
        <v>10136914</v>
      </c>
      <c r="K309" s="36"/>
      <c r="L309" s="225" t="s">
        <v>2343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13307378</v>
      </c>
      <c r="G310" s="108">
        <v>4294500</v>
      </c>
      <c r="H310" s="108">
        <v>5349419</v>
      </c>
      <c r="I310" s="108">
        <v>449724</v>
      </c>
      <c r="J310" s="108">
        <v>3213735</v>
      </c>
      <c r="K310" s="36"/>
      <c r="L310" s="225" t="s">
        <v>2343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6" t="s">
        <v>2321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3555833</v>
      </c>
      <c r="G312" s="108">
        <v>457900</v>
      </c>
      <c r="H312" s="108">
        <v>2834528</v>
      </c>
      <c r="I312" s="108">
        <v>58400</v>
      </c>
      <c r="J312" s="108">
        <v>205005</v>
      </c>
      <c r="K312" s="36"/>
      <c r="L312" s="225" t="s">
        <v>2348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2290894</v>
      </c>
      <c r="G313" s="108">
        <v>130001</v>
      </c>
      <c r="H313" s="108">
        <v>1113807</v>
      </c>
      <c r="I313" s="108">
        <v>8300</v>
      </c>
      <c r="J313" s="108">
        <v>1038786</v>
      </c>
      <c r="K313" s="36"/>
      <c r="L313" s="225" t="s">
        <v>2343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3014703</v>
      </c>
      <c r="G314" s="108">
        <v>76052</v>
      </c>
      <c r="H314" s="108">
        <v>1090803</v>
      </c>
      <c r="I314" s="108">
        <v>1015550</v>
      </c>
      <c r="J314" s="108">
        <v>832298</v>
      </c>
      <c r="K314" s="36"/>
      <c r="L314" s="225" t="s">
        <v>2343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33781279</v>
      </c>
      <c r="G315" s="108">
        <v>178900</v>
      </c>
      <c r="H315" s="108">
        <v>3587795</v>
      </c>
      <c r="I315" s="108">
        <v>17106300</v>
      </c>
      <c r="J315" s="108">
        <v>12908284</v>
      </c>
      <c r="K315" s="36"/>
      <c r="L315" s="225" t="s">
        <v>2343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17642416</v>
      </c>
      <c r="G316" s="108">
        <v>1078584</v>
      </c>
      <c r="H316" s="108">
        <v>6155305</v>
      </c>
      <c r="I316" s="108">
        <v>3584512</v>
      </c>
      <c r="J316" s="108">
        <v>6824015</v>
      </c>
      <c r="K316" s="36"/>
      <c r="L316" s="225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52445917</v>
      </c>
      <c r="G317" s="108">
        <v>647351</v>
      </c>
      <c r="H317" s="108">
        <v>21806198</v>
      </c>
      <c r="I317" s="108">
        <v>16327250</v>
      </c>
      <c r="J317" s="108">
        <v>13665118</v>
      </c>
      <c r="K317" s="36"/>
      <c r="L317" s="225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4023483</v>
      </c>
      <c r="G318" s="108">
        <v>0</v>
      </c>
      <c r="H318" s="108">
        <v>947760</v>
      </c>
      <c r="I318" s="108">
        <v>0</v>
      </c>
      <c r="J318" s="108">
        <v>3075723</v>
      </c>
      <c r="K318" s="36"/>
      <c r="L318" s="225" t="s">
        <v>2348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2188123</v>
      </c>
      <c r="G319" s="108">
        <v>252900</v>
      </c>
      <c r="H319" s="108">
        <v>645870</v>
      </c>
      <c r="I319" s="108">
        <v>26720</v>
      </c>
      <c r="J319" s="108">
        <v>1262633</v>
      </c>
      <c r="K319" s="36"/>
      <c r="L319" s="225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22495573</v>
      </c>
      <c r="G320" s="108">
        <v>836270</v>
      </c>
      <c r="H320" s="108">
        <v>7675478</v>
      </c>
      <c r="I320" s="108">
        <v>56301</v>
      </c>
      <c r="J320" s="108">
        <v>13927524</v>
      </c>
      <c r="K320" s="36"/>
      <c r="L320" s="225" t="s">
        <v>2343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67464133</v>
      </c>
      <c r="G321" s="108">
        <v>410571</v>
      </c>
      <c r="H321" s="108">
        <v>9640877</v>
      </c>
      <c r="I321" s="108">
        <v>6455214</v>
      </c>
      <c r="J321" s="108">
        <v>50957471</v>
      </c>
      <c r="K321" s="36"/>
      <c r="L321" s="225" t="s">
        <v>2343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2195322</v>
      </c>
      <c r="G322" s="108">
        <v>0</v>
      </c>
      <c r="H322" s="108">
        <v>1299579</v>
      </c>
      <c r="I322" s="108">
        <v>120395</v>
      </c>
      <c r="J322" s="108">
        <v>775348</v>
      </c>
      <c r="K322" s="36"/>
      <c r="L322" s="225" t="s">
        <v>2343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5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73092369</v>
      </c>
      <c r="G324" s="108">
        <v>16280345</v>
      </c>
      <c r="H324" s="108">
        <v>24607092</v>
      </c>
      <c r="I324" s="108">
        <v>6735108</v>
      </c>
      <c r="J324" s="108">
        <v>25469824</v>
      </c>
      <c r="K324" s="36"/>
      <c r="L324" s="225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34352420</v>
      </c>
      <c r="G325" s="108">
        <v>0</v>
      </c>
      <c r="H325" s="108">
        <v>5600941</v>
      </c>
      <c r="I325" s="108">
        <v>136002</v>
      </c>
      <c r="J325" s="108">
        <v>28615477</v>
      </c>
      <c r="K325" s="36"/>
      <c r="L325" s="225" t="s">
        <v>2343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20067356</v>
      </c>
      <c r="G326" s="108">
        <v>7417141</v>
      </c>
      <c r="H326" s="108">
        <v>4905215</v>
      </c>
      <c r="I326" s="108">
        <v>1706662</v>
      </c>
      <c r="J326" s="108">
        <v>6038338</v>
      </c>
      <c r="K326" s="63"/>
      <c r="L326" s="225" t="s">
        <v>2343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33827353</v>
      </c>
      <c r="G327" s="108">
        <v>9876030</v>
      </c>
      <c r="H327" s="108">
        <v>7867070</v>
      </c>
      <c r="I327" s="108">
        <v>250500</v>
      </c>
      <c r="J327" s="108">
        <v>15833753</v>
      </c>
      <c r="K327" s="36"/>
      <c r="L327" s="225" t="s">
        <v>2343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37982699</v>
      </c>
      <c r="G328" s="108">
        <v>8350200</v>
      </c>
      <c r="H328" s="108">
        <v>10057893</v>
      </c>
      <c r="I328" s="108">
        <v>11719320</v>
      </c>
      <c r="J328" s="108">
        <v>7855286</v>
      </c>
      <c r="K328" s="36"/>
      <c r="L328" s="225" t="s">
        <v>2343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29102467</v>
      </c>
      <c r="G329" s="108">
        <v>1078022</v>
      </c>
      <c r="H329" s="108">
        <v>1578255</v>
      </c>
      <c r="I329" s="108">
        <v>2471135</v>
      </c>
      <c r="J329" s="108">
        <v>23975055</v>
      </c>
      <c r="K329" s="36"/>
      <c r="L329" s="225" t="s">
        <v>2343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6" t="s">
        <v>2321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42287747</v>
      </c>
      <c r="G331" s="108">
        <v>3631205</v>
      </c>
      <c r="H331" s="108">
        <v>12816517</v>
      </c>
      <c r="I331" s="108">
        <v>5803654</v>
      </c>
      <c r="J331" s="108">
        <v>20036371</v>
      </c>
      <c r="K331" s="36"/>
      <c r="L331" s="225" t="s">
        <v>2343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142162833</v>
      </c>
      <c r="G332" s="108">
        <v>7213263</v>
      </c>
      <c r="H332" s="108">
        <v>25646463</v>
      </c>
      <c r="I332" s="108">
        <v>25845445</v>
      </c>
      <c r="J332" s="108">
        <v>83457662</v>
      </c>
      <c r="K332" s="36"/>
      <c r="L332" s="225" t="s">
        <v>2343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450947</v>
      </c>
      <c r="G333" s="108">
        <v>0</v>
      </c>
      <c r="H333" s="108">
        <v>389145</v>
      </c>
      <c r="I333" s="108">
        <v>0</v>
      </c>
      <c r="J333" s="108">
        <v>61802</v>
      </c>
      <c r="K333" s="36"/>
      <c r="L333" s="225" t="s">
        <v>2343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18253078</v>
      </c>
      <c r="G334" s="108">
        <v>12800472</v>
      </c>
      <c r="H334" s="108">
        <v>4411021</v>
      </c>
      <c r="I334" s="108">
        <v>1041585</v>
      </c>
      <c r="J334" s="108">
        <v>0</v>
      </c>
      <c r="K334" s="36"/>
      <c r="L334" s="225" t="s">
        <v>2339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1907446</v>
      </c>
      <c r="G335" s="108">
        <v>0</v>
      </c>
      <c r="H335" s="108">
        <v>1272590</v>
      </c>
      <c r="I335" s="108">
        <v>74300</v>
      </c>
      <c r="J335" s="108">
        <v>560556</v>
      </c>
      <c r="K335" s="36"/>
      <c r="L335" s="225" t="s">
        <v>2348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225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13749379</v>
      </c>
      <c r="G337" s="108">
        <v>3022600</v>
      </c>
      <c r="H337" s="108">
        <v>3560849</v>
      </c>
      <c r="I337" s="108">
        <v>1449700</v>
      </c>
      <c r="J337" s="108">
        <v>5716230</v>
      </c>
      <c r="K337" s="36"/>
      <c r="L337" s="225" t="s">
        <v>2343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3629078</v>
      </c>
      <c r="G338" s="108">
        <v>751701</v>
      </c>
      <c r="H338" s="108">
        <v>1733466</v>
      </c>
      <c r="I338" s="108">
        <v>19491</v>
      </c>
      <c r="J338" s="108">
        <v>1124420</v>
      </c>
      <c r="K338" s="36"/>
      <c r="L338" s="225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2782099</v>
      </c>
      <c r="G339" s="108">
        <v>155500</v>
      </c>
      <c r="H339" s="108">
        <v>1563317</v>
      </c>
      <c r="I339" s="108">
        <v>0</v>
      </c>
      <c r="J339" s="108">
        <v>1063282</v>
      </c>
      <c r="K339" s="36"/>
      <c r="L339" s="225" t="s">
        <v>2343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73080903</v>
      </c>
      <c r="G340" s="108">
        <v>33457467</v>
      </c>
      <c r="H340" s="108">
        <v>11952973</v>
      </c>
      <c r="I340" s="108">
        <v>20612521</v>
      </c>
      <c r="J340" s="108">
        <v>7057942</v>
      </c>
      <c r="K340" s="36"/>
      <c r="L340" s="225" t="s">
        <v>2343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62986320</v>
      </c>
      <c r="G341" s="108">
        <v>1228080</v>
      </c>
      <c r="H341" s="108">
        <v>4432822</v>
      </c>
      <c r="I341" s="108">
        <v>1694200</v>
      </c>
      <c r="J341" s="108">
        <v>55631218</v>
      </c>
      <c r="K341" s="36"/>
      <c r="L341" s="225" t="s">
        <v>2343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49131777</v>
      </c>
      <c r="G342" s="108">
        <v>4812840</v>
      </c>
      <c r="H342" s="108">
        <v>9820156</v>
      </c>
      <c r="I342" s="108">
        <v>12494200</v>
      </c>
      <c r="J342" s="108">
        <v>22004581</v>
      </c>
      <c r="K342" s="36"/>
      <c r="L342" s="225" t="s">
        <v>2343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20595098</v>
      </c>
      <c r="G343" s="108">
        <v>200000</v>
      </c>
      <c r="H343" s="108">
        <v>8897384</v>
      </c>
      <c r="I343" s="108">
        <v>51400</v>
      </c>
      <c r="J343" s="108">
        <v>11446314</v>
      </c>
      <c r="K343" s="36"/>
      <c r="L343" s="225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78975656</v>
      </c>
      <c r="G344" s="108">
        <v>764434</v>
      </c>
      <c r="H344" s="108">
        <v>8547234</v>
      </c>
      <c r="I344" s="108">
        <v>44580554</v>
      </c>
      <c r="J344" s="108">
        <v>25083434</v>
      </c>
      <c r="K344" s="36"/>
      <c r="L344" s="225" t="s">
        <v>2343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43016478</v>
      </c>
      <c r="G345" s="108">
        <v>30001</v>
      </c>
      <c r="H345" s="108">
        <v>7057820</v>
      </c>
      <c r="I345" s="108">
        <v>22283440</v>
      </c>
      <c r="J345" s="108">
        <v>13645217</v>
      </c>
      <c r="K345" s="36"/>
      <c r="L345" s="225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82106040</v>
      </c>
      <c r="G346" s="108">
        <v>1550455</v>
      </c>
      <c r="H346" s="108">
        <v>7642981</v>
      </c>
      <c r="I346" s="108">
        <v>278001</v>
      </c>
      <c r="J346" s="108">
        <v>72634603</v>
      </c>
      <c r="K346" s="36"/>
      <c r="L346" s="225" t="s">
        <v>2348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9013615</v>
      </c>
      <c r="G347" s="108">
        <v>6210978</v>
      </c>
      <c r="H347" s="108">
        <v>1812860</v>
      </c>
      <c r="I347" s="108">
        <v>464100</v>
      </c>
      <c r="J347" s="108">
        <v>525677</v>
      </c>
      <c r="K347" s="36"/>
      <c r="L347" s="225" t="s">
        <v>2343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56605283</v>
      </c>
      <c r="G348" s="108">
        <v>8768723</v>
      </c>
      <c r="H348" s="108">
        <v>8566146</v>
      </c>
      <c r="I348" s="108">
        <v>19994703</v>
      </c>
      <c r="J348" s="108">
        <v>19275711</v>
      </c>
      <c r="K348" s="36"/>
      <c r="L348" s="225" t="s">
        <v>2343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26350589</v>
      </c>
      <c r="G349" s="108">
        <v>2754400</v>
      </c>
      <c r="H349" s="108">
        <v>1624360</v>
      </c>
      <c r="I349" s="108">
        <v>2426600</v>
      </c>
      <c r="J349" s="108">
        <v>19545229</v>
      </c>
      <c r="K349" s="36"/>
      <c r="L349" s="225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4903206</v>
      </c>
      <c r="G350" s="108">
        <v>1697600</v>
      </c>
      <c r="H350" s="108">
        <v>2591973</v>
      </c>
      <c r="I350" s="108">
        <v>119800</v>
      </c>
      <c r="J350" s="108">
        <v>493833</v>
      </c>
      <c r="K350" s="36"/>
      <c r="L350" s="225" t="s">
        <v>2343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5979524</v>
      </c>
      <c r="G351" s="108">
        <v>237202</v>
      </c>
      <c r="H351" s="108">
        <v>1355579</v>
      </c>
      <c r="I351" s="108">
        <v>0</v>
      </c>
      <c r="J351" s="108">
        <v>4386743</v>
      </c>
      <c r="K351" s="36"/>
      <c r="L351" s="225" t="s">
        <v>2343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152344939</v>
      </c>
      <c r="G352" s="108">
        <v>29745385</v>
      </c>
      <c r="H352" s="108">
        <v>19418674</v>
      </c>
      <c r="I352" s="108">
        <v>8261983</v>
      </c>
      <c r="J352" s="108">
        <v>94918897</v>
      </c>
      <c r="K352" s="36"/>
      <c r="L352" s="225" t="s">
        <v>2343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4160904</v>
      </c>
      <c r="G353" s="108">
        <v>1201000</v>
      </c>
      <c r="H353" s="108">
        <v>2613255</v>
      </c>
      <c r="I353" s="108">
        <v>136503</v>
      </c>
      <c r="J353" s="108">
        <v>210146</v>
      </c>
      <c r="K353" s="36"/>
      <c r="L353" s="225" t="s">
        <v>2343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1356292</v>
      </c>
      <c r="G354" s="108">
        <v>0</v>
      </c>
      <c r="H354" s="108">
        <v>328361</v>
      </c>
      <c r="I354" s="108">
        <v>0</v>
      </c>
      <c r="J354" s="108">
        <v>1027931</v>
      </c>
      <c r="K354" s="36"/>
      <c r="L354" s="225" t="s">
        <v>2343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15666959</v>
      </c>
      <c r="G355" s="108">
        <v>4951041</v>
      </c>
      <c r="H355" s="108">
        <v>4352285</v>
      </c>
      <c r="I355" s="108">
        <v>0</v>
      </c>
      <c r="J355" s="108">
        <v>6363633</v>
      </c>
      <c r="K355" s="36"/>
      <c r="L355" s="225" t="s">
        <v>2343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3846302</v>
      </c>
      <c r="G356" s="108">
        <v>571551</v>
      </c>
      <c r="H356" s="108">
        <v>2310791</v>
      </c>
      <c r="I356" s="108">
        <v>519600</v>
      </c>
      <c r="J356" s="108">
        <v>444360</v>
      </c>
      <c r="K356" s="36"/>
      <c r="L356" s="225" t="s">
        <v>2348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7255715</v>
      </c>
      <c r="G357" s="108">
        <v>5461502</v>
      </c>
      <c r="H357" s="108">
        <v>1554387</v>
      </c>
      <c r="I357" s="108">
        <v>221625</v>
      </c>
      <c r="J357" s="108">
        <v>18201</v>
      </c>
      <c r="K357" s="36"/>
      <c r="L357" s="225" t="s">
        <v>2343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6050092</v>
      </c>
      <c r="G358" s="108">
        <v>2061956</v>
      </c>
      <c r="H358" s="108">
        <v>3048381</v>
      </c>
      <c r="I358" s="108">
        <v>175594</v>
      </c>
      <c r="J358" s="108">
        <v>764161</v>
      </c>
      <c r="K358" s="36"/>
      <c r="L358" s="225" t="s">
        <v>2343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3955271</v>
      </c>
      <c r="G359" s="108">
        <v>1470400</v>
      </c>
      <c r="H359" s="108">
        <v>2372906</v>
      </c>
      <c r="I359" s="108">
        <v>26600</v>
      </c>
      <c r="J359" s="108">
        <v>85365</v>
      </c>
      <c r="K359" s="36"/>
      <c r="L359" s="225" t="s">
        <v>2343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4118473</v>
      </c>
      <c r="G360" s="108">
        <v>1107250</v>
      </c>
      <c r="H360" s="108">
        <v>2025171</v>
      </c>
      <c r="I360" s="108">
        <v>549570</v>
      </c>
      <c r="J360" s="108">
        <v>436482</v>
      </c>
      <c r="K360" s="36"/>
      <c r="L360" s="225" t="s">
        <v>2343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8458282</v>
      </c>
      <c r="G361" s="108">
        <v>3392698</v>
      </c>
      <c r="H361" s="108">
        <v>4766914</v>
      </c>
      <c r="I361" s="108">
        <v>21751</v>
      </c>
      <c r="J361" s="108">
        <v>276919</v>
      </c>
      <c r="K361" s="36"/>
      <c r="L361" s="225" t="s">
        <v>2343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18542645</v>
      </c>
      <c r="G362" s="108">
        <v>10009590</v>
      </c>
      <c r="H362" s="108">
        <v>3944430</v>
      </c>
      <c r="I362" s="108">
        <v>4000000</v>
      </c>
      <c r="J362" s="108">
        <v>588625</v>
      </c>
      <c r="K362" s="36"/>
      <c r="L362" s="225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5866567</v>
      </c>
      <c r="G363" s="108">
        <v>625000</v>
      </c>
      <c r="H363" s="108">
        <v>1599990</v>
      </c>
      <c r="I363" s="108">
        <v>0</v>
      </c>
      <c r="J363" s="108">
        <v>3641577</v>
      </c>
      <c r="K363" s="36"/>
      <c r="L363" s="225" t="s">
        <v>2343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412272</v>
      </c>
      <c r="G364" s="108">
        <v>0</v>
      </c>
      <c r="H364" s="108">
        <v>271590</v>
      </c>
      <c r="I364" s="108">
        <v>9700</v>
      </c>
      <c r="J364" s="108">
        <v>130982</v>
      </c>
      <c r="K364" s="63"/>
      <c r="L364" s="225" t="s">
        <v>2348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13584182</v>
      </c>
      <c r="G365" s="108">
        <v>6117750</v>
      </c>
      <c r="H365" s="108">
        <v>5442787</v>
      </c>
      <c r="I365" s="108">
        <v>2000000</v>
      </c>
      <c r="J365" s="108">
        <v>23645</v>
      </c>
      <c r="K365" s="36"/>
      <c r="L365" s="225" t="s">
        <v>2343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2339842</v>
      </c>
      <c r="G366" s="108">
        <v>616467</v>
      </c>
      <c r="H366" s="108">
        <v>556685</v>
      </c>
      <c r="I366" s="108">
        <v>0</v>
      </c>
      <c r="J366" s="108">
        <v>1166690</v>
      </c>
      <c r="K366" s="36"/>
      <c r="L366" s="225" t="s">
        <v>2348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4694854</v>
      </c>
      <c r="G367" s="108">
        <v>16694</v>
      </c>
      <c r="H367" s="108">
        <v>1109717</v>
      </c>
      <c r="I367" s="108">
        <v>179950</v>
      </c>
      <c r="J367" s="108">
        <v>3388493</v>
      </c>
      <c r="K367" s="36"/>
      <c r="L367" s="225" t="s">
        <v>2343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35601582</v>
      </c>
      <c r="G368" s="108">
        <v>5597750</v>
      </c>
      <c r="H368" s="108">
        <v>10549990</v>
      </c>
      <c r="I368" s="108">
        <v>2650650</v>
      </c>
      <c r="J368" s="108">
        <v>16803192</v>
      </c>
      <c r="K368" s="36"/>
      <c r="L368" s="225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5049302</v>
      </c>
      <c r="G369" s="108">
        <v>2310950</v>
      </c>
      <c r="H369" s="108">
        <v>2589213</v>
      </c>
      <c r="I369" s="108">
        <v>0</v>
      </c>
      <c r="J369" s="108">
        <v>149139</v>
      </c>
      <c r="K369" s="36"/>
      <c r="L369" s="225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70845674</v>
      </c>
      <c r="G370" s="108">
        <v>11156500</v>
      </c>
      <c r="H370" s="108">
        <v>6099133</v>
      </c>
      <c r="I370" s="108">
        <v>113070</v>
      </c>
      <c r="J370" s="108">
        <v>53476971</v>
      </c>
      <c r="K370" s="36"/>
      <c r="L370" s="225" t="s">
        <v>2348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36853139</v>
      </c>
      <c r="G371" s="108">
        <v>6884650</v>
      </c>
      <c r="H371" s="108">
        <v>11898257</v>
      </c>
      <c r="I371" s="108">
        <v>6658584</v>
      </c>
      <c r="J371" s="108">
        <v>11411648</v>
      </c>
      <c r="K371" s="36"/>
      <c r="L371" s="225" t="s">
        <v>2348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6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4164149</v>
      </c>
      <c r="G373" s="108">
        <v>522800</v>
      </c>
      <c r="H373" s="108">
        <v>2807759</v>
      </c>
      <c r="I373" s="108">
        <v>575000</v>
      </c>
      <c r="J373" s="108">
        <v>258590</v>
      </c>
      <c r="K373" s="36"/>
      <c r="L373" s="225" t="s">
        <v>2343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3528068</v>
      </c>
      <c r="G374" s="108">
        <v>202840</v>
      </c>
      <c r="H374" s="108">
        <v>2869532</v>
      </c>
      <c r="I374" s="108">
        <v>21900</v>
      </c>
      <c r="J374" s="108">
        <v>433796</v>
      </c>
      <c r="K374" s="36"/>
      <c r="L374" s="225" t="s">
        <v>2343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6679246</v>
      </c>
      <c r="G375" s="108">
        <v>1826000</v>
      </c>
      <c r="H375" s="108">
        <v>4169504</v>
      </c>
      <c r="I375" s="108">
        <v>257500</v>
      </c>
      <c r="J375" s="108">
        <v>426242</v>
      </c>
      <c r="K375" s="36"/>
      <c r="L375" s="225" t="s">
        <v>2343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361450</v>
      </c>
      <c r="G376" s="108">
        <v>24000</v>
      </c>
      <c r="H376" s="108">
        <v>337450</v>
      </c>
      <c r="I376" s="108">
        <v>0</v>
      </c>
      <c r="J376" s="108">
        <v>0</v>
      </c>
      <c r="K376" s="36"/>
      <c r="L376" s="225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20854663</v>
      </c>
      <c r="G377" s="108">
        <v>9715481</v>
      </c>
      <c r="H377" s="108">
        <v>8208808</v>
      </c>
      <c r="I377" s="108">
        <v>134300</v>
      </c>
      <c r="J377" s="108">
        <v>2796074</v>
      </c>
      <c r="K377" s="36"/>
      <c r="L377" s="225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34904101</v>
      </c>
      <c r="G378" s="108">
        <v>1591900</v>
      </c>
      <c r="H378" s="108">
        <v>11752795</v>
      </c>
      <c r="I378" s="108">
        <v>17627097</v>
      </c>
      <c r="J378" s="108">
        <v>3932309</v>
      </c>
      <c r="K378" s="36"/>
      <c r="L378" s="225" t="s">
        <v>2343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11331315</v>
      </c>
      <c r="G379" s="108">
        <v>6533900</v>
      </c>
      <c r="H379" s="108">
        <v>3910651</v>
      </c>
      <c r="I379" s="108">
        <v>12000</v>
      </c>
      <c r="J379" s="108">
        <v>874764</v>
      </c>
      <c r="K379" s="36"/>
      <c r="L379" s="225" t="s">
        <v>2343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22525305</v>
      </c>
      <c r="G380" s="108">
        <v>2443955</v>
      </c>
      <c r="H380" s="108">
        <v>10601456</v>
      </c>
      <c r="I380" s="108">
        <v>2536623</v>
      </c>
      <c r="J380" s="108">
        <v>6943271</v>
      </c>
      <c r="K380" s="36"/>
      <c r="L380" s="225" t="s">
        <v>2343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4326350</v>
      </c>
      <c r="G381" s="108">
        <v>340500</v>
      </c>
      <c r="H381" s="108">
        <v>1827122</v>
      </c>
      <c r="I381" s="108">
        <v>14500</v>
      </c>
      <c r="J381" s="108">
        <v>2144228</v>
      </c>
      <c r="K381" s="36"/>
      <c r="L381" s="225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18565680</v>
      </c>
      <c r="G382" s="108">
        <v>10848751</v>
      </c>
      <c r="H382" s="108">
        <v>5185107</v>
      </c>
      <c r="I382" s="108">
        <v>741703</v>
      </c>
      <c r="J382" s="108">
        <v>1790119</v>
      </c>
      <c r="K382" s="36"/>
      <c r="L382" s="225" t="s">
        <v>2343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66410707</v>
      </c>
      <c r="G383" s="108">
        <v>36596775</v>
      </c>
      <c r="H383" s="108">
        <v>21704657</v>
      </c>
      <c r="I383" s="108">
        <v>0</v>
      </c>
      <c r="J383" s="108">
        <v>8109275</v>
      </c>
      <c r="K383" s="36"/>
      <c r="L383" s="225" t="s">
        <v>2343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9373514</v>
      </c>
      <c r="G384" s="108">
        <v>2608915</v>
      </c>
      <c r="H384" s="108">
        <v>2742236</v>
      </c>
      <c r="I384" s="108">
        <v>859917</v>
      </c>
      <c r="J384" s="108">
        <v>3162446</v>
      </c>
      <c r="K384" s="36"/>
      <c r="L384" s="225" t="s">
        <v>2343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226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18903188</v>
      </c>
      <c r="G386" s="108">
        <v>2810300</v>
      </c>
      <c r="H386" s="108">
        <v>8898514</v>
      </c>
      <c r="I386" s="108">
        <v>45000</v>
      </c>
      <c r="J386" s="108">
        <v>7149374</v>
      </c>
      <c r="K386" s="36"/>
      <c r="L386" s="225" t="s">
        <v>2343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2886042</v>
      </c>
      <c r="G387" s="108">
        <v>0</v>
      </c>
      <c r="H387" s="108">
        <v>1114379</v>
      </c>
      <c r="I387" s="108">
        <v>26550</v>
      </c>
      <c r="J387" s="108">
        <v>1745113</v>
      </c>
      <c r="K387" s="36"/>
      <c r="L387" s="225" t="s">
        <v>2343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8375542</v>
      </c>
      <c r="G388" s="108">
        <v>0</v>
      </c>
      <c r="H388" s="108">
        <v>2810007</v>
      </c>
      <c r="I388" s="108">
        <v>0</v>
      </c>
      <c r="J388" s="108">
        <v>5565535</v>
      </c>
      <c r="K388" s="36"/>
      <c r="L388" s="225" t="s">
        <v>2343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27197019</v>
      </c>
      <c r="G389" s="108">
        <v>5279300</v>
      </c>
      <c r="H389" s="108">
        <v>9106699</v>
      </c>
      <c r="I389" s="108">
        <v>4116890</v>
      </c>
      <c r="J389" s="108">
        <v>8694130</v>
      </c>
      <c r="K389" s="36"/>
      <c r="L389" s="225" t="s">
        <v>2348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17968370</v>
      </c>
      <c r="G390" s="108">
        <v>3638091</v>
      </c>
      <c r="H390" s="108">
        <v>7560027</v>
      </c>
      <c r="I390" s="108">
        <v>0</v>
      </c>
      <c r="J390" s="108">
        <v>6770252</v>
      </c>
      <c r="K390" s="36"/>
      <c r="L390" s="225" t="s">
        <v>2348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7514462</v>
      </c>
      <c r="G391" s="108">
        <v>1</v>
      </c>
      <c r="H391" s="108">
        <v>4188329</v>
      </c>
      <c r="I391" s="108">
        <v>0</v>
      </c>
      <c r="J391" s="108">
        <v>3326132</v>
      </c>
      <c r="K391" s="36"/>
      <c r="L391" s="225" t="s">
        <v>2348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7494311</v>
      </c>
      <c r="G392" s="108">
        <v>825200</v>
      </c>
      <c r="H392" s="108">
        <v>2825126</v>
      </c>
      <c r="I392" s="108">
        <v>144269</v>
      </c>
      <c r="J392" s="108">
        <v>3699716</v>
      </c>
      <c r="K392" s="63"/>
      <c r="L392" s="225" t="s">
        <v>2343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210105</v>
      </c>
      <c r="G393" s="108">
        <v>0</v>
      </c>
      <c r="H393" s="108">
        <v>200905</v>
      </c>
      <c r="I393" s="108">
        <v>7700</v>
      </c>
      <c r="J393" s="108">
        <v>1500</v>
      </c>
      <c r="K393" s="36"/>
      <c r="L393" s="225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14751417</v>
      </c>
      <c r="G394" s="108">
        <v>8847000</v>
      </c>
      <c r="H394" s="108">
        <v>5792982</v>
      </c>
      <c r="I394" s="108">
        <v>0</v>
      </c>
      <c r="J394" s="108">
        <v>111435</v>
      </c>
      <c r="K394" s="36"/>
      <c r="L394" s="225" t="s">
        <v>2343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15444107</v>
      </c>
      <c r="G395" s="108">
        <v>1361275</v>
      </c>
      <c r="H395" s="108">
        <v>1014840</v>
      </c>
      <c r="I395" s="108">
        <v>11461650</v>
      </c>
      <c r="J395" s="108">
        <v>1606342</v>
      </c>
      <c r="K395" s="36"/>
      <c r="L395" s="225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16858887</v>
      </c>
      <c r="G396" s="108">
        <v>11140875</v>
      </c>
      <c r="H396" s="108">
        <v>1747979</v>
      </c>
      <c r="I396" s="108">
        <v>3765462</v>
      </c>
      <c r="J396" s="108">
        <v>204571</v>
      </c>
      <c r="K396" s="36"/>
      <c r="L396" s="225" t="s">
        <v>2343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4870491</v>
      </c>
      <c r="G397" s="108">
        <v>36400</v>
      </c>
      <c r="H397" s="108">
        <v>2037565</v>
      </c>
      <c r="I397" s="108">
        <v>265000</v>
      </c>
      <c r="J397" s="108">
        <v>2531526</v>
      </c>
      <c r="K397" s="36"/>
      <c r="L397" s="225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223711</v>
      </c>
      <c r="G398" s="108">
        <v>0</v>
      </c>
      <c r="H398" s="108">
        <v>217211</v>
      </c>
      <c r="I398" s="108">
        <v>4000</v>
      </c>
      <c r="J398" s="108">
        <v>2500</v>
      </c>
      <c r="K398" s="36"/>
      <c r="L398" s="225" t="s">
        <v>2343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943643</v>
      </c>
      <c r="G399" s="108">
        <v>73751</v>
      </c>
      <c r="H399" s="108">
        <v>848817</v>
      </c>
      <c r="I399" s="108">
        <v>0</v>
      </c>
      <c r="J399" s="108">
        <v>21075</v>
      </c>
      <c r="K399" s="36"/>
      <c r="L399" s="225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20976265</v>
      </c>
      <c r="G400" s="108">
        <v>12875270</v>
      </c>
      <c r="H400" s="108">
        <v>7004576</v>
      </c>
      <c r="I400" s="108">
        <v>597014</v>
      </c>
      <c r="J400" s="108">
        <v>499405</v>
      </c>
      <c r="K400" s="36"/>
      <c r="L400" s="225" t="s">
        <v>2343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3359221</v>
      </c>
      <c r="G401" s="108">
        <v>546950</v>
      </c>
      <c r="H401" s="108">
        <v>1988813</v>
      </c>
      <c r="I401" s="108">
        <v>58250</v>
      </c>
      <c r="J401" s="108">
        <v>765208</v>
      </c>
      <c r="K401" s="36"/>
      <c r="L401" s="225" t="s">
        <v>2343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5918246</v>
      </c>
      <c r="G402" s="108">
        <v>2975960</v>
      </c>
      <c r="H402" s="108">
        <v>2129935</v>
      </c>
      <c r="I402" s="108">
        <v>0</v>
      </c>
      <c r="J402" s="108">
        <v>812351</v>
      </c>
      <c r="K402" s="36"/>
      <c r="L402" s="225" t="s">
        <v>2343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9724490</v>
      </c>
      <c r="G403" s="108">
        <v>5878052</v>
      </c>
      <c r="H403" s="108">
        <v>2107234</v>
      </c>
      <c r="I403" s="108">
        <v>961772</v>
      </c>
      <c r="J403" s="108">
        <v>777432</v>
      </c>
      <c r="K403" s="36"/>
      <c r="L403" s="225" t="s">
        <v>2343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25407089</v>
      </c>
      <c r="G404" s="108">
        <v>5627381</v>
      </c>
      <c r="H404" s="108">
        <v>6092940</v>
      </c>
      <c r="I404" s="108">
        <v>968276</v>
      </c>
      <c r="J404" s="108">
        <v>12718492</v>
      </c>
      <c r="K404" s="36"/>
      <c r="L404" s="225" t="s">
        <v>2343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6126963</v>
      </c>
      <c r="G405" s="108">
        <v>580476</v>
      </c>
      <c r="H405" s="108">
        <v>2376207</v>
      </c>
      <c r="I405" s="108">
        <v>687000</v>
      </c>
      <c r="J405" s="108">
        <v>2483280</v>
      </c>
      <c r="K405" s="36"/>
      <c r="L405" s="225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3023756</v>
      </c>
      <c r="G406" s="108">
        <v>1500</v>
      </c>
      <c r="H406" s="108">
        <v>1782456</v>
      </c>
      <c r="I406" s="108">
        <v>3000</v>
      </c>
      <c r="J406" s="108">
        <v>1236800</v>
      </c>
      <c r="K406" s="36"/>
      <c r="L406" s="225" t="s">
        <v>2343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4244072</v>
      </c>
      <c r="G407" s="108">
        <v>2029300</v>
      </c>
      <c r="H407" s="108">
        <v>1822754</v>
      </c>
      <c r="I407" s="108">
        <v>3100</v>
      </c>
      <c r="J407" s="108">
        <v>388918</v>
      </c>
      <c r="K407" s="36"/>
      <c r="L407" s="225" t="s">
        <v>2343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2905859</v>
      </c>
      <c r="G408" s="108">
        <v>379750</v>
      </c>
      <c r="H408" s="108">
        <v>853692</v>
      </c>
      <c r="I408" s="108">
        <v>0</v>
      </c>
      <c r="J408" s="108">
        <v>1672417</v>
      </c>
      <c r="K408" s="36"/>
      <c r="L408" s="225" t="s">
        <v>2348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13244139</v>
      </c>
      <c r="G409" s="108">
        <v>3603400</v>
      </c>
      <c r="H409" s="108">
        <v>7518623</v>
      </c>
      <c r="I409" s="108">
        <v>696100</v>
      </c>
      <c r="J409" s="108">
        <v>1426016</v>
      </c>
      <c r="K409" s="36"/>
      <c r="L409" s="225" t="s">
        <v>2343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20634674</v>
      </c>
      <c r="G410" s="108">
        <v>8821377</v>
      </c>
      <c r="H410" s="108">
        <v>9137952</v>
      </c>
      <c r="I410" s="108">
        <v>0</v>
      </c>
      <c r="J410" s="108">
        <v>2675345</v>
      </c>
      <c r="K410" s="36"/>
      <c r="L410" s="225" t="s">
        <v>2343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1679962</v>
      </c>
      <c r="G411" s="108">
        <v>522000</v>
      </c>
      <c r="H411" s="108">
        <v>280033</v>
      </c>
      <c r="I411" s="108">
        <v>158000</v>
      </c>
      <c r="J411" s="108">
        <v>719929</v>
      </c>
      <c r="K411" s="36"/>
      <c r="L411" s="225" t="s">
        <v>2348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15175705</v>
      </c>
      <c r="G412" s="108">
        <v>278501</v>
      </c>
      <c r="H412" s="108">
        <v>4240495</v>
      </c>
      <c r="I412" s="108">
        <v>8738550</v>
      </c>
      <c r="J412" s="108">
        <v>1918159</v>
      </c>
      <c r="K412" s="36"/>
      <c r="L412" s="225" t="s">
        <v>2343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14811678</v>
      </c>
      <c r="G413" s="108">
        <v>2114735</v>
      </c>
      <c r="H413" s="108">
        <v>6938569</v>
      </c>
      <c r="I413" s="108">
        <v>9000</v>
      </c>
      <c r="J413" s="108">
        <v>5749374</v>
      </c>
      <c r="K413" s="36"/>
      <c r="L413" s="225" t="s">
        <v>2348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7968615</v>
      </c>
      <c r="G414" s="108">
        <v>372807</v>
      </c>
      <c r="H414" s="108">
        <v>4466433</v>
      </c>
      <c r="I414" s="108">
        <v>11501</v>
      </c>
      <c r="J414" s="108">
        <v>3117874</v>
      </c>
      <c r="K414" s="36"/>
      <c r="L414" s="225" t="s">
        <v>2343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26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33216808</v>
      </c>
      <c r="G416" s="108">
        <v>4108500</v>
      </c>
      <c r="H416" s="108">
        <v>5152574</v>
      </c>
      <c r="I416" s="108">
        <v>0</v>
      </c>
      <c r="J416" s="108">
        <v>23955734</v>
      </c>
      <c r="K416" s="36"/>
      <c r="L416" s="225" t="s">
        <v>2348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19909894</v>
      </c>
      <c r="G417" s="108">
        <v>3584700</v>
      </c>
      <c r="H417" s="108">
        <v>4015782</v>
      </c>
      <c r="I417" s="108">
        <v>2618952</v>
      </c>
      <c r="J417" s="108">
        <v>9690460</v>
      </c>
      <c r="K417" s="36"/>
      <c r="L417" s="225" t="s">
        <v>2343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9002310</v>
      </c>
      <c r="G418" s="108">
        <v>3670000</v>
      </c>
      <c r="H418" s="108">
        <v>5143010</v>
      </c>
      <c r="I418" s="108">
        <v>63500</v>
      </c>
      <c r="J418" s="108">
        <v>125800</v>
      </c>
      <c r="K418" s="36"/>
      <c r="L418" s="225" t="s">
        <v>2343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11117392</v>
      </c>
      <c r="G419" s="108">
        <v>502752</v>
      </c>
      <c r="H419" s="108">
        <v>4177793</v>
      </c>
      <c r="I419" s="108">
        <v>480573</v>
      </c>
      <c r="J419" s="108">
        <v>5956274</v>
      </c>
      <c r="K419" s="36"/>
      <c r="L419" s="225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6419589</v>
      </c>
      <c r="G420" s="108">
        <v>1184800</v>
      </c>
      <c r="H420" s="108">
        <v>3932760</v>
      </c>
      <c r="I420" s="108">
        <v>193500</v>
      </c>
      <c r="J420" s="108">
        <v>1108529</v>
      </c>
      <c r="K420" s="36"/>
      <c r="L420" s="225" t="s">
        <v>2343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3226999</v>
      </c>
      <c r="G421" s="108">
        <v>541603</v>
      </c>
      <c r="H421" s="108">
        <v>1403643</v>
      </c>
      <c r="I421" s="108">
        <v>0</v>
      </c>
      <c r="J421" s="108">
        <v>1281753</v>
      </c>
      <c r="K421" s="36"/>
      <c r="L421" s="225" t="s">
        <v>2343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61376991</v>
      </c>
      <c r="G422" s="108">
        <v>3644685</v>
      </c>
      <c r="H422" s="108">
        <v>12313954</v>
      </c>
      <c r="I422" s="108">
        <v>8731700</v>
      </c>
      <c r="J422" s="108">
        <v>36686652</v>
      </c>
      <c r="K422" s="36"/>
      <c r="L422" s="225" t="s">
        <v>2343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5128565</v>
      </c>
      <c r="G423" s="108">
        <v>250001</v>
      </c>
      <c r="H423" s="108">
        <v>2291535</v>
      </c>
      <c r="I423" s="108">
        <v>376920</v>
      </c>
      <c r="J423" s="108">
        <v>2210109</v>
      </c>
      <c r="K423" s="36"/>
      <c r="L423" s="225" t="s">
        <v>2343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3174284</v>
      </c>
      <c r="G424" s="108">
        <v>43750</v>
      </c>
      <c r="H424" s="108">
        <v>3087029</v>
      </c>
      <c r="I424" s="108">
        <v>0</v>
      </c>
      <c r="J424" s="108">
        <v>43505</v>
      </c>
      <c r="K424" s="36"/>
      <c r="L424" s="225" t="s">
        <v>2343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993962</v>
      </c>
      <c r="G425" s="108">
        <v>0</v>
      </c>
      <c r="H425" s="108">
        <v>927817</v>
      </c>
      <c r="I425" s="108">
        <v>0</v>
      </c>
      <c r="J425" s="108">
        <v>66145</v>
      </c>
      <c r="K425" s="36"/>
      <c r="L425" s="225" t="s">
        <v>2343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19322887</v>
      </c>
      <c r="G426" s="108">
        <v>1766650</v>
      </c>
      <c r="H426" s="108">
        <v>5542873</v>
      </c>
      <c r="I426" s="108">
        <v>3775387</v>
      </c>
      <c r="J426" s="108">
        <v>8237977</v>
      </c>
      <c r="K426" s="36"/>
      <c r="L426" s="225" t="s">
        <v>2343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44722379</v>
      </c>
      <c r="G427" s="108">
        <v>354800</v>
      </c>
      <c r="H427" s="108">
        <v>8778735</v>
      </c>
      <c r="I427" s="108">
        <v>6345000</v>
      </c>
      <c r="J427" s="108">
        <v>29243844</v>
      </c>
      <c r="K427" s="36"/>
      <c r="L427" s="225" t="s">
        <v>2343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5549440</v>
      </c>
      <c r="G428" s="108">
        <v>340000</v>
      </c>
      <c r="H428" s="108">
        <v>3545979</v>
      </c>
      <c r="I428" s="108">
        <v>0</v>
      </c>
      <c r="J428" s="108">
        <v>1663461</v>
      </c>
      <c r="K428" s="36"/>
      <c r="L428" s="225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44229372</v>
      </c>
      <c r="G429" s="108">
        <v>883248</v>
      </c>
      <c r="H429" s="108">
        <v>12987218</v>
      </c>
      <c r="I429" s="108">
        <v>9406701</v>
      </c>
      <c r="J429" s="108">
        <v>20952205</v>
      </c>
      <c r="K429" s="36"/>
      <c r="L429" s="225" t="s">
        <v>2343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5738887</v>
      </c>
      <c r="G430" s="108">
        <v>1213000</v>
      </c>
      <c r="H430" s="108">
        <v>2614037</v>
      </c>
      <c r="I430" s="108">
        <v>0</v>
      </c>
      <c r="J430" s="108">
        <v>1911850</v>
      </c>
      <c r="K430" s="36"/>
      <c r="L430" s="225" t="s">
        <v>2343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6316456</v>
      </c>
      <c r="G431" s="108">
        <v>4515018</v>
      </c>
      <c r="H431" s="108">
        <v>1009499</v>
      </c>
      <c r="I431" s="108">
        <v>0</v>
      </c>
      <c r="J431" s="108">
        <v>791939</v>
      </c>
      <c r="K431" s="36"/>
      <c r="L431" s="225" t="s">
        <v>2348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24227272</v>
      </c>
      <c r="G432" s="108">
        <v>6549260</v>
      </c>
      <c r="H432" s="108">
        <v>6008195</v>
      </c>
      <c r="I432" s="108">
        <v>2837219</v>
      </c>
      <c r="J432" s="108">
        <v>8832598</v>
      </c>
      <c r="K432" s="36"/>
      <c r="L432" s="225" t="s">
        <v>2343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668137</v>
      </c>
      <c r="G433" s="108">
        <v>0</v>
      </c>
      <c r="H433" s="108">
        <v>498828</v>
      </c>
      <c r="I433" s="108">
        <v>0</v>
      </c>
      <c r="J433" s="108">
        <v>169309</v>
      </c>
      <c r="K433" s="36"/>
      <c r="L433" s="225" t="s">
        <v>2343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90281201</v>
      </c>
      <c r="G434" s="108">
        <v>52775816</v>
      </c>
      <c r="H434" s="108">
        <v>11878568</v>
      </c>
      <c r="I434" s="108">
        <v>6480840</v>
      </c>
      <c r="J434" s="108">
        <v>19145977</v>
      </c>
      <c r="K434" s="36"/>
      <c r="L434" s="225" t="s">
        <v>2343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5126333</v>
      </c>
      <c r="G435" s="108">
        <v>810155</v>
      </c>
      <c r="H435" s="108">
        <v>3195598</v>
      </c>
      <c r="I435" s="108">
        <v>28500</v>
      </c>
      <c r="J435" s="108">
        <v>1092080</v>
      </c>
      <c r="K435" s="36"/>
      <c r="L435" s="225" t="s">
        <v>2343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11380394</v>
      </c>
      <c r="G436" s="108">
        <v>1126901</v>
      </c>
      <c r="H436" s="108">
        <v>5902315</v>
      </c>
      <c r="I436" s="108">
        <v>102400</v>
      </c>
      <c r="J436" s="108">
        <v>4248778</v>
      </c>
      <c r="K436" s="36"/>
      <c r="L436" s="225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18659122</v>
      </c>
      <c r="G437" s="108">
        <v>6870858</v>
      </c>
      <c r="H437" s="108">
        <v>6057525</v>
      </c>
      <c r="I437" s="108">
        <v>461400</v>
      </c>
      <c r="J437" s="108">
        <v>5269339</v>
      </c>
      <c r="K437" s="36"/>
      <c r="L437" s="225" t="s">
        <v>2348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3114440</v>
      </c>
      <c r="G438" s="108">
        <v>299500</v>
      </c>
      <c r="H438" s="108">
        <v>626589</v>
      </c>
      <c r="I438" s="108">
        <v>50000</v>
      </c>
      <c r="J438" s="108">
        <v>2138351</v>
      </c>
      <c r="K438" s="63"/>
      <c r="L438" s="225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4413568</v>
      </c>
      <c r="G439" s="108">
        <v>0</v>
      </c>
      <c r="H439" s="108">
        <v>1474280</v>
      </c>
      <c r="I439" s="108">
        <v>1173111</v>
      </c>
      <c r="J439" s="108">
        <v>1766177</v>
      </c>
      <c r="K439" s="36"/>
      <c r="L439" s="225" t="s">
        <v>2348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16623400</v>
      </c>
      <c r="G440" s="108">
        <v>2091650</v>
      </c>
      <c r="H440" s="108">
        <v>7344954</v>
      </c>
      <c r="I440" s="108">
        <v>1434659</v>
      </c>
      <c r="J440" s="108">
        <v>5752137</v>
      </c>
      <c r="K440" s="36"/>
      <c r="L440" s="225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10208935</v>
      </c>
      <c r="G441" s="108">
        <v>225400</v>
      </c>
      <c r="H441" s="108">
        <v>4866245</v>
      </c>
      <c r="I441" s="108">
        <v>0</v>
      </c>
      <c r="J441" s="108">
        <v>5117290</v>
      </c>
      <c r="K441" s="36"/>
      <c r="L441" s="225" t="s">
        <v>2343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156713</v>
      </c>
      <c r="G442" s="108">
        <v>0</v>
      </c>
      <c r="H442" s="108">
        <v>156713</v>
      </c>
      <c r="I442" s="108">
        <v>0</v>
      </c>
      <c r="J442" s="108">
        <v>0</v>
      </c>
      <c r="K442" s="36"/>
      <c r="L442" s="225" t="s">
        <v>2343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6481780</v>
      </c>
      <c r="G443" s="108">
        <v>10500</v>
      </c>
      <c r="H443" s="108">
        <v>6357257</v>
      </c>
      <c r="I443" s="108">
        <v>0</v>
      </c>
      <c r="J443" s="108">
        <v>114023</v>
      </c>
      <c r="K443" s="36"/>
      <c r="L443" s="225" t="s">
        <v>2343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4657088</v>
      </c>
      <c r="G444" s="108">
        <v>20000</v>
      </c>
      <c r="H444" s="108">
        <v>844124</v>
      </c>
      <c r="I444" s="108">
        <v>0</v>
      </c>
      <c r="J444" s="108">
        <v>3792964</v>
      </c>
      <c r="K444" s="36"/>
      <c r="L444" s="225" t="s">
        <v>2348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2967316</v>
      </c>
      <c r="G445" s="108">
        <v>1572600</v>
      </c>
      <c r="H445" s="108">
        <v>1054466</v>
      </c>
      <c r="I445" s="108">
        <v>204000</v>
      </c>
      <c r="J445" s="108">
        <v>136250</v>
      </c>
      <c r="K445" s="36"/>
      <c r="L445" s="225" t="s">
        <v>2343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7221453</v>
      </c>
      <c r="G446" s="108">
        <v>2471200</v>
      </c>
      <c r="H446" s="108">
        <v>3494753</v>
      </c>
      <c r="I446" s="108">
        <v>1200000</v>
      </c>
      <c r="J446" s="108">
        <v>55500</v>
      </c>
      <c r="K446" s="36"/>
      <c r="L446" s="225" t="s">
        <v>2343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8355299</v>
      </c>
      <c r="G447" s="108">
        <v>6139599</v>
      </c>
      <c r="H447" s="108">
        <v>1185951</v>
      </c>
      <c r="I447" s="108">
        <v>380050</v>
      </c>
      <c r="J447" s="108">
        <v>649699</v>
      </c>
      <c r="K447" s="36"/>
      <c r="L447" s="225" t="s">
        <v>2343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2849208</v>
      </c>
      <c r="G448" s="108">
        <v>328150</v>
      </c>
      <c r="H448" s="108">
        <v>2080413</v>
      </c>
      <c r="I448" s="108">
        <v>213490</v>
      </c>
      <c r="J448" s="108">
        <v>227155</v>
      </c>
      <c r="K448" s="36"/>
      <c r="L448" s="225" t="s">
        <v>2343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28393150</v>
      </c>
      <c r="G449" s="108">
        <v>11013111</v>
      </c>
      <c r="H449" s="108">
        <v>14491159</v>
      </c>
      <c r="I449" s="108">
        <v>1100650</v>
      </c>
      <c r="J449" s="108">
        <v>1788230</v>
      </c>
      <c r="K449" s="36"/>
      <c r="L449" s="225" t="s">
        <v>2348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46420652</v>
      </c>
      <c r="G450" s="108">
        <v>14904856</v>
      </c>
      <c r="H450" s="108">
        <v>18182184</v>
      </c>
      <c r="I450" s="108">
        <v>1713909</v>
      </c>
      <c r="J450" s="108">
        <v>11619703</v>
      </c>
      <c r="K450" s="36"/>
      <c r="L450" s="225" t="s">
        <v>2343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83383424</v>
      </c>
      <c r="G451" s="108">
        <v>29841502</v>
      </c>
      <c r="H451" s="108">
        <v>27172973</v>
      </c>
      <c r="I451" s="108">
        <v>1508285</v>
      </c>
      <c r="J451" s="108">
        <v>24860664</v>
      </c>
      <c r="K451" s="36"/>
      <c r="L451" s="225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595320</v>
      </c>
      <c r="G452" s="108">
        <v>105601</v>
      </c>
      <c r="H452" s="108">
        <v>252218</v>
      </c>
      <c r="I452" s="108">
        <v>0</v>
      </c>
      <c r="J452" s="108">
        <v>237501</v>
      </c>
      <c r="K452" s="36"/>
      <c r="L452" s="225" t="s">
        <v>2343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7940026</v>
      </c>
      <c r="G453" s="108">
        <v>5785989</v>
      </c>
      <c r="H453" s="108">
        <v>1801607</v>
      </c>
      <c r="I453" s="108">
        <v>0</v>
      </c>
      <c r="J453" s="108">
        <v>352430</v>
      </c>
      <c r="K453" s="36"/>
      <c r="L453" s="225" t="s">
        <v>2343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3157538</v>
      </c>
      <c r="G454" s="108">
        <v>434900</v>
      </c>
      <c r="H454" s="108">
        <v>936287</v>
      </c>
      <c r="I454" s="108">
        <v>35000</v>
      </c>
      <c r="J454" s="108">
        <v>1751351</v>
      </c>
      <c r="K454" s="36"/>
      <c r="L454" s="225" t="s">
        <v>2343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23977189</v>
      </c>
      <c r="G455" s="108">
        <v>7792401</v>
      </c>
      <c r="H455" s="108">
        <v>10862518</v>
      </c>
      <c r="I455" s="108">
        <v>1879256</v>
      </c>
      <c r="J455" s="108">
        <v>3443014</v>
      </c>
      <c r="K455" s="36"/>
      <c r="L455" s="225" t="s">
        <v>2343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19194959</v>
      </c>
      <c r="G456" s="108">
        <v>11386323</v>
      </c>
      <c r="H456" s="108">
        <v>5530433</v>
      </c>
      <c r="I456" s="108">
        <v>658056</v>
      </c>
      <c r="J456" s="108">
        <v>1620147</v>
      </c>
      <c r="K456" s="36"/>
      <c r="L456" s="225" t="s">
        <v>2348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521889</v>
      </c>
      <c r="G457" s="108">
        <v>0</v>
      </c>
      <c r="H457" s="108">
        <v>341429</v>
      </c>
      <c r="I457" s="108">
        <v>0</v>
      </c>
      <c r="J457" s="108">
        <v>180460</v>
      </c>
      <c r="K457" s="36"/>
      <c r="L457" s="225" t="s">
        <v>2343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102531330</v>
      </c>
      <c r="G458" s="108">
        <v>68276623</v>
      </c>
      <c r="H458" s="108">
        <v>10458488</v>
      </c>
      <c r="I458" s="108">
        <v>7967086</v>
      </c>
      <c r="J458" s="108">
        <v>15829133</v>
      </c>
      <c r="K458" s="36"/>
      <c r="L458" s="225" t="s">
        <v>2343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8792226</v>
      </c>
      <c r="G459" s="108">
        <v>5903628</v>
      </c>
      <c r="H459" s="108">
        <v>2199144</v>
      </c>
      <c r="I459" s="108">
        <v>154751</v>
      </c>
      <c r="J459" s="108">
        <v>534703</v>
      </c>
      <c r="K459" s="36"/>
      <c r="L459" s="225" t="s">
        <v>2343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29007448</v>
      </c>
      <c r="G460" s="108">
        <v>12521054</v>
      </c>
      <c r="H460" s="108">
        <v>8388954</v>
      </c>
      <c r="I460" s="108">
        <v>471800</v>
      </c>
      <c r="J460" s="108">
        <v>7625640</v>
      </c>
      <c r="K460" s="36"/>
      <c r="L460" s="225" t="s">
        <v>2348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56209668</v>
      </c>
      <c r="G461" s="108">
        <v>35851852</v>
      </c>
      <c r="H461" s="108">
        <v>20201266</v>
      </c>
      <c r="I461" s="108">
        <v>32500</v>
      </c>
      <c r="J461" s="108">
        <v>124050</v>
      </c>
      <c r="K461" s="36"/>
      <c r="L461" s="225" t="s">
        <v>2343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19716055</v>
      </c>
      <c r="G462" s="108">
        <v>8842256</v>
      </c>
      <c r="H462" s="108">
        <v>9949297</v>
      </c>
      <c r="I462" s="108">
        <v>0</v>
      </c>
      <c r="J462" s="108">
        <v>924502</v>
      </c>
      <c r="K462" s="36"/>
      <c r="L462" s="225" t="s">
        <v>2343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12692224</v>
      </c>
      <c r="G463" s="108">
        <v>7347319</v>
      </c>
      <c r="H463" s="108">
        <v>1021715</v>
      </c>
      <c r="I463" s="108">
        <v>4044345</v>
      </c>
      <c r="J463" s="108">
        <v>278845</v>
      </c>
      <c r="K463" s="36"/>
      <c r="L463" s="225" t="s">
        <v>2343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5500440</v>
      </c>
      <c r="G464" s="108">
        <v>1306401</v>
      </c>
      <c r="H464" s="108">
        <v>3884817</v>
      </c>
      <c r="I464" s="108">
        <v>30545</v>
      </c>
      <c r="J464" s="108">
        <v>278677</v>
      </c>
      <c r="K464" s="36"/>
      <c r="L464" s="225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676757</v>
      </c>
      <c r="G465" s="108">
        <v>28300</v>
      </c>
      <c r="H465" s="108">
        <v>581798</v>
      </c>
      <c r="I465" s="108">
        <v>22659</v>
      </c>
      <c r="J465" s="108">
        <v>44000</v>
      </c>
      <c r="K465" s="36"/>
      <c r="L465" s="225" t="s">
        <v>2343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939557</v>
      </c>
      <c r="G466" s="108">
        <v>389250</v>
      </c>
      <c r="H466" s="108">
        <v>550307</v>
      </c>
      <c r="I466" s="108">
        <v>0</v>
      </c>
      <c r="J466" s="108">
        <v>0</v>
      </c>
      <c r="K466" s="36"/>
      <c r="L466" s="225" t="s">
        <v>2343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5281094</v>
      </c>
      <c r="G467" s="108">
        <v>705535</v>
      </c>
      <c r="H467" s="108">
        <v>1532253</v>
      </c>
      <c r="I467" s="108">
        <v>2572802</v>
      </c>
      <c r="J467" s="108">
        <v>470504</v>
      </c>
      <c r="K467" s="36"/>
      <c r="L467" s="225" t="s">
        <v>2343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16033285</v>
      </c>
      <c r="G468" s="108">
        <v>6430242</v>
      </c>
      <c r="H468" s="108">
        <v>6812415</v>
      </c>
      <c r="I468" s="108">
        <v>215550</v>
      </c>
      <c r="J468" s="108">
        <v>2575078</v>
      </c>
      <c r="K468" s="36"/>
      <c r="L468" s="225" t="s">
        <v>2343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7136402</v>
      </c>
      <c r="G469" s="108">
        <v>1214860</v>
      </c>
      <c r="H469" s="108">
        <v>4302275</v>
      </c>
      <c r="I469" s="108">
        <v>0</v>
      </c>
      <c r="J469" s="108">
        <v>1619267</v>
      </c>
      <c r="K469" s="36"/>
      <c r="L469" s="225" t="s">
        <v>2343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2980546</v>
      </c>
      <c r="G470" s="108">
        <v>8000</v>
      </c>
      <c r="H470" s="108">
        <v>2011581</v>
      </c>
      <c r="I470" s="108">
        <v>0</v>
      </c>
      <c r="J470" s="108">
        <v>960965</v>
      </c>
      <c r="K470" s="36"/>
      <c r="L470" s="225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4467430</v>
      </c>
      <c r="G471" s="108">
        <v>2085496</v>
      </c>
      <c r="H471" s="108">
        <v>2035432</v>
      </c>
      <c r="I471" s="108">
        <v>72890</v>
      </c>
      <c r="J471" s="108">
        <v>273612</v>
      </c>
      <c r="K471" s="36"/>
      <c r="L471" s="225" t="s">
        <v>2343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5761844</v>
      </c>
      <c r="G472" s="108">
        <v>2696406</v>
      </c>
      <c r="H472" s="108">
        <v>2018444</v>
      </c>
      <c r="I472" s="108">
        <v>300000</v>
      </c>
      <c r="J472" s="108">
        <v>746994</v>
      </c>
      <c r="K472" s="36"/>
      <c r="L472" s="225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2027452</v>
      </c>
      <c r="G473" s="108">
        <v>0</v>
      </c>
      <c r="H473" s="108">
        <v>527072</v>
      </c>
      <c r="I473" s="108">
        <v>1339255</v>
      </c>
      <c r="J473" s="108">
        <v>161125</v>
      </c>
      <c r="K473" s="36"/>
      <c r="L473" s="225" t="s">
        <v>2348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34423047</v>
      </c>
      <c r="G474" s="108">
        <v>15831473</v>
      </c>
      <c r="H474" s="108">
        <v>9913515</v>
      </c>
      <c r="I474" s="108">
        <v>152624</v>
      </c>
      <c r="J474" s="108">
        <v>8525435</v>
      </c>
      <c r="K474" s="36"/>
      <c r="L474" s="225" t="s">
        <v>2343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4428578</v>
      </c>
      <c r="G475" s="108">
        <v>2110872</v>
      </c>
      <c r="H475" s="108">
        <v>1869555</v>
      </c>
      <c r="I475" s="108">
        <v>0</v>
      </c>
      <c r="J475" s="108">
        <v>448151</v>
      </c>
      <c r="K475" s="36"/>
      <c r="L475" s="225" t="s">
        <v>2343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6960638</v>
      </c>
      <c r="G476" s="108">
        <v>744210</v>
      </c>
      <c r="H476" s="108">
        <v>6214718</v>
      </c>
      <c r="I476" s="108">
        <v>210</v>
      </c>
      <c r="J476" s="108">
        <v>1500</v>
      </c>
      <c r="K476" s="36"/>
      <c r="L476" s="225" t="s">
        <v>2348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27640398</v>
      </c>
      <c r="G477" s="108">
        <v>12599733</v>
      </c>
      <c r="H477" s="108">
        <v>12396908</v>
      </c>
      <c r="I477" s="108">
        <v>1286453</v>
      </c>
      <c r="J477" s="108">
        <v>1357304</v>
      </c>
      <c r="K477" s="36"/>
      <c r="L477" s="225" t="s">
        <v>2343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2652015</v>
      </c>
      <c r="G478" s="108">
        <v>756500</v>
      </c>
      <c r="H478" s="108">
        <v>1830845</v>
      </c>
      <c r="I478" s="108">
        <v>0</v>
      </c>
      <c r="J478" s="108">
        <v>64670</v>
      </c>
      <c r="K478" s="36"/>
      <c r="L478" s="225" t="s">
        <v>2343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46126084</v>
      </c>
      <c r="G479" s="108">
        <v>1964226</v>
      </c>
      <c r="H479" s="108">
        <v>12337249</v>
      </c>
      <c r="I479" s="108">
        <v>187450</v>
      </c>
      <c r="J479" s="108">
        <v>31637159</v>
      </c>
      <c r="K479" s="36"/>
      <c r="L479" s="225" t="s">
        <v>2343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1121073</v>
      </c>
      <c r="G480" s="108">
        <v>163000</v>
      </c>
      <c r="H480" s="108">
        <v>849073</v>
      </c>
      <c r="I480" s="108">
        <v>0</v>
      </c>
      <c r="J480" s="108">
        <v>109000</v>
      </c>
      <c r="K480" s="36"/>
      <c r="L480" s="225" t="s">
        <v>2343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26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21538228</v>
      </c>
      <c r="G482" s="108">
        <v>2064100</v>
      </c>
      <c r="H482" s="108">
        <v>2416370</v>
      </c>
      <c r="I482" s="108">
        <v>118000</v>
      </c>
      <c r="J482" s="108">
        <v>16939758</v>
      </c>
      <c r="K482" s="36"/>
      <c r="L482" s="225" t="s">
        <v>2343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9366454</v>
      </c>
      <c r="G483" s="108">
        <v>5759000</v>
      </c>
      <c r="H483" s="108">
        <v>2775659</v>
      </c>
      <c r="I483" s="108">
        <v>10000</v>
      </c>
      <c r="J483" s="108">
        <v>821795</v>
      </c>
      <c r="K483" s="36"/>
      <c r="L483" s="225" t="s">
        <v>2343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14186770</v>
      </c>
      <c r="G484" s="108">
        <v>0</v>
      </c>
      <c r="H484" s="108">
        <v>7609083</v>
      </c>
      <c r="I484" s="108">
        <v>474000</v>
      </c>
      <c r="J484" s="108">
        <v>6103687</v>
      </c>
      <c r="K484" s="63"/>
      <c r="L484" s="225" t="s">
        <v>2343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25430766</v>
      </c>
      <c r="G485" s="108">
        <v>1167111</v>
      </c>
      <c r="H485" s="108">
        <v>13434987</v>
      </c>
      <c r="I485" s="108">
        <v>977801</v>
      </c>
      <c r="J485" s="108">
        <v>9850867</v>
      </c>
      <c r="K485" s="36"/>
      <c r="L485" s="225" t="s">
        <v>2348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2784330</v>
      </c>
      <c r="G486" s="108">
        <v>0</v>
      </c>
      <c r="H486" s="108">
        <v>2179891</v>
      </c>
      <c r="I486" s="108">
        <v>0</v>
      </c>
      <c r="J486" s="108">
        <v>604439</v>
      </c>
      <c r="K486" s="36"/>
      <c r="L486" s="225" t="s">
        <v>2343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478186</v>
      </c>
      <c r="G487" s="108">
        <v>45000</v>
      </c>
      <c r="H487" s="108">
        <v>379748</v>
      </c>
      <c r="I487" s="108">
        <v>0</v>
      </c>
      <c r="J487" s="108">
        <v>53438</v>
      </c>
      <c r="K487" s="36"/>
      <c r="L487" s="225" t="s">
        <v>2348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3484759</v>
      </c>
      <c r="G488" s="108">
        <v>4300</v>
      </c>
      <c r="H488" s="108">
        <v>2392969</v>
      </c>
      <c r="I488" s="108">
        <v>11993</v>
      </c>
      <c r="J488" s="108">
        <v>1075497</v>
      </c>
      <c r="K488" s="36"/>
      <c r="L488" s="225" t="s">
        <v>2343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27282294</v>
      </c>
      <c r="G489" s="108">
        <v>509700</v>
      </c>
      <c r="H489" s="108">
        <v>2607100</v>
      </c>
      <c r="I489" s="108">
        <v>16423475</v>
      </c>
      <c r="J489" s="108">
        <v>7742019</v>
      </c>
      <c r="K489" s="36"/>
      <c r="L489" s="225" t="s">
        <v>2343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6059539</v>
      </c>
      <c r="G490" s="108">
        <v>3345730</v>
      </c>
      <c r="H490" s="108">
        <v>1947939</v>
      </c>
      <c r="I490" s="108">
        <v>0</v>
      </c>
      <c r="J490" s="108">
        <v>765870</v>
      </c>
      <c r="K490" s="36"/>
      <c r="L490" s="225" t="s">
        <v>2343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59402005</v>
      </c>
      <c r="G491" s="108">
        <v>1303700</v>
      </c>
      <c r="H491" s="108">
        <v>11956646</v>
      </c>
      <c r="I491" s="108">
        <v>21467801</v>
      </c>
      <c r="J491" s="108">
        <v>24673858</v>
      </c>
      <c r="K491" s="36"/>
      <c r="L491" s="225" t="s">
        <v>2343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11808354</v>
      </c>
      <c r="G492" s="108">
        <v>1418600</v>
      </c>
      <c r="H492" s="108">
        <v>6698757</v>
      </c>
      <c r="I492" s="108">
        <v>1664995</v>
      </c>
      <c r="J492" s="108">
        <v>2026002</v>
      </c>
      <c r="K492" s="36"/>
      <c r="L492" s="225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10343751</v>
      </c>
      <c r="G493" s="108">
        <v>574000</v>
      </c>
      <c r="H493" s="108">
        <v>1321987</v>
      </c>
      <c r="I493" s="108">
        <v>353272</v>
      </c>
      <c r="J493" s="108">
        <v>8094492</v>
      </c>
      <c r="K493" s="36"/>
      <c r="L493" s="225" t="s">
        <v>2343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1708475</v>
      </c>
      <c r="G494" s="108">
        <v>472700</v>
      </c>
      <c r="H494" s="108">
        <v>431636</v>
      </c>
      <c r="I494" s="108">
        <v>115816</v>
      </c>
      <c r="J494" s="108">
        <v>688323</v>
      </c>
      <c r="K494" s="36"/>
      <c r="L494" s="225" t="s">
        <v>2343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634073</v>
      </c>
      <c r="G495" s="108">
        <v>143528</v>
      </c>
      <c r="H495" s="108">
        <v>33278</v>
      </c>
      <c r="I495" s="108">
        <v>0</v>
      </c>
      <c r="J495" s="108">
        <v>457267</v>
      </c>
      <c r="K495" s="36"/>
      <c r="L495" s="225" t="s">
        <v>2343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439191</v>
      </c>
      <c r="G496" s="108">
        <v>0</v>
      </c>
      <c r="H496" s="108">
        <v>49940</v>
      </c>
      <c r="I496" s="108">
        <v>52000</v>
      </c>
      <c r="J496" s="108">
        <v>337251</v>
      </c>
      <c r="K496" s="36"/>
      <c r="L496" s="225" t="s">
        <v>2343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631203</v>
      </c>
      <c r="G497" s="108">
        <v>267360</v>
      </c>
      <c r="H497" s="108">
        <v>120065</v>
      </c>
      <c r="I497" s="108">
        <v>218803</v>
      </c>
      <c r="J497" s="108">
        <v>24975</v>
      </c>
      <c r="K497" s="36"/>
      <c r="L497" s="225" t="s">
        <v>2343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754630</v>
      </c>
      <c r="G498" s="108">
        <v>208580</v>
      </c>
      <c r="H498" s="108">
        <v>281356</v>
      </c>
      <c r="I498" s="108">
        <v>58750</v>
      </c>
      <c r="J498" s="108">
        <v>205944</v>
      </c>
      <c r="K498" s="36"/>
      <c r="L498" s="225" t="s">
        <v>2343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24618944</v>
      </c>
      <c r="G499" s="108">
        <v>0</v>
      </c>
      <c r="H499" s="108">
        <v>331997</v>
      </c>
      <c r="I499" s="108">
        <v>21688507</v>
      </c>
      <c r="J499" s="108">
        <v>2598440</v>
      </c>
      <c r="K499" s="36"/>
      <c r="L499" s="225" t="s">
        <v>2343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6083186</v>
      </c>
      <c r="G500" s="108">
        <v>1800</v>
      </c>
      <c r="H500" s="108">
        <v>426085</v>
      </c>
      <c r="I500" s="108">
        <v>800</v>
      </c>
      <c r="J500" s="108">
        <v>5654501</v>
      </c>
      <c r="K500" s="36"/>
      <c r="L500" s="225" t="s">
        <v>2343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46363237</v>
      </c>
      <c r="G501" s="108">
        <v>5700</v>
      </c>
      <c r="H501" s="108">
        <v>3042087</v>
      </c>
      <c r="I501" s="108">
        <v>76400</v>
      </c>
      <c r="J501" s="108">
        <v>43239050</v>
      </c>
      <c r="K501" s="36"/>
      <c r="L501" s="225" t="s">
        <v>2348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2502196</v>
      </c>
      <c r="G502" s="108">
        <v>394000</v>
      </c>
      <c r="H502" s="108">
        <v>881563</v>
      </c>
      <c r="I502" s="108">
        <v>128000</v>
      </c>
      <c r="J502" s="108">
        <v>1098633</v>
      </c>
      <c r="K502" s="36"/>
      <c r="L502" s="225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4334274</v>
      </c>
      <c r="G503" s="108">
        <v>1184860</v>
      </c>
      <c r="H503" s="108">
        <v>441350</v>
      </c>
      <c r="I503" s="108">
        <v>1066470</v>
      </c>
      <c r="J503" s="108">
        <v>1641594</v>
      </c>
      <c r="K503" s="36"/>
      <c r="L503" s="225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1355488</v>
      </c>
      <c r="G504" s="108">
        <v>0</v>
      </c>
      <c r="H504" s="108">
        <v>924449</v>
      </c>
      <c r="I504" s="108">
        <v>69000</v>
      </c>
      <c r="J504" s="108">
        <v>362039</v>
      </c>
      <c r="K504" s="36"/>
      <c r="L504" s="225" t="s">
        <v>2343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616269</v>
      </c>
      <c r="G505" s="108">
        <v>0</v>
      </c>
      <c r="H505" s="108">
        <v>462682</v>
      </c>
      <c r="I505" s="108">
        <v>6200</v>
      </c>
      <c r="J505" s="108">
        <v>147387</v>
      </c>
      <c r="K505" s="36"/>
      <c r="L505" s="225" t="s">
        <v>2343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7230436</v>
      </c>
      <c r="G506" s="108">
        <v>372610</v>
      </c>
      <c r="H506" s="108">
        <v>1638746</v>
      </c>
      <c r="I506" s="108">
        <v>46000</v>
      </c>
      <c r="J506" s="108">
        <v>5173080</v>
      </c>
      <c r="K506" s="36"/>
      <c r="L506" s="225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1503122</v>
      </c>
      <c r="G507" s="108">
        <v>312608</v>
      </c>
      <c r="H507" s="108">
        <v>201014</v>
      </c>
      <c r="I507" s="108">
        <v>74553</v>
      </c>
      <c r="J507" s="108">
        <v>914947</v>
      </c>
      <c r="K507" s="36"/>
      <c r="L507" s="225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6" t="s">
        <v>2321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29171448</v>
      </c>
      <c r="G509" s="108">
        <v>1414900</v>
      </c>
      <c r="H509" s="108">
        <v>2883338</v>
      </c>
      <c r="I509" s="108">
        <v>56750</v>
      </c>
      <c r="J509" s="108">
        <v>24816460</v>
      </c>
      <c r="K509" s="36"/>
      <c r="L509" s="225" t="s">
        <v>2343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82856267</v>
      </c>
      <c r="G510" s="108">
        <v>3209700</v>
      </c>
      <c r="H510" s="108">
        <v>11667139</v>
      </c>
      <c r="I510" s="108">
        <v>2840154</v>
      </c>
      <c r="J510" s="108">
        <v>65139274</v>
      </c>
      <c r="K510" s="36"/>
      <c r="L510" s="225" t="s">
        <v>2343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14149761</v>
      </c>
      <c r="G511" s="108">
        <v>5478566</v>
      </c>
      <c r="H511" s="108">
        <v>6830383</v>
      </c>
      <c r="I511" s="108">
        <v>0</v>
      </c>
      <c r="J511" s="108">
        <v>1840812</v>
      </c>
      <c r="K511" s="36"/>
      <c r="L511" s="225" t="s">
        <v>2343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5190666</v>
      </c>
      <c r="G512" s="108">
        <v>0</v>
      </c>
      <c r="H512" s="108">
        <v>3563666</v>
      </c>
      <c r="I512" s="108">
        <v>0</v>
      </c>
      <c r="J512" s="108">
        <v>1627000</v>
      </c>
      <c r="K512" s="36"/>
      <c r="L512" s="225" t="s">
        <v>2348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25426218</v>
      </c>
      <c r="G513" s="108">
        <v>4137700</v>
      </c>
      <c r="H513" s="108">
        <v>4635678</v>
      </c>
      <c r="I513" s="108">
        <v>2270451</v>
      </c>
      <c r="J513" s="108">
        <v>14382389</v>
      </c>
      <c r="K513" s="36"/>
      <c r="L513" s="225" t="s">
        <v>2343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142134483</v>
      </c>
      <c r="G514" s="108">
        <v>3313990</v>
      </c>
      <c r="H514" s="108">
        <v>14037118</v>
      </c>
      <c r="I514" s="108">
        <v>52819182</v>
      </c>
      <c r="J514" s="108">
        <v>71964193</v>
      </c>
      <c r="K514" s="36"/>
      <c r="L514" s="225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1998008</v>
      </c>
      <c r="G515" s="108">
        <v>675000</v>
      </c>
      <c r="H515" s="108">
        <v>1024508</v>
      </c>
      <c r="I515" s="108">
        <v>0</v>
      </c>
      <c r="J515" s="108">
        <v>298500</v>
      </c>
      <c r="K515" s="36"/>
      <c r="L515" s="225" t="s">
        <v>2348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60154111</v>
      </c>
      <c r="G516" s="108">
        <v>3656504</v>
      </c>
      <c r="H516" s="108">
        <v>13640689</v>
      </c>
      <c r="I516" s="108">
        <v>4539805</v>
      </c>
      <c r="J516" s="108">
        <v>38317113</v>
      </c>
      <c r="K516" s="36"/>
      <c r="L516" s="225" t="s">
        <v>2343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3007834</v>
      </c>
      <c r="G517" s="108">
        <v>0</v>
      </c>
      <c r="H517" s="108">
        <v>2648396</v>
      </c>
      <c r="I517" s="108">
        <v>0</v>
      </c>
      <c r="J517" s="108">
        <v>359438</v>
      </c>
      <c r="K517" s="36"/>
      <c r="L517" s="225" t="s">
        <v>2343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35460028</v>
      </c>
      <c r="G518" s="108">
        <v>17412100</v>
      </c>
      <c r="H518" s="108">
        <v>12969663</v>
      </c>
      <c r="I518" s="108">
        <v>1708638</v>
      </c>
      <c r="J518" s="108">
        <v>3369627</v>
      </c>
      <c r="K518" s="36"/>
      <c r="L518" s="225" t="s">
        <v>2343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1958409</v>
      </c>
      <c r="G519" s="108">
        <v>0</v>
      </c>
      <c r="H519" s="108">
        <v>1739003</v>
      </c>
      <c r="I519" s="108">
        <v>0</v>
      </c>
      <c r="J519" s="108">
        <v>219406</v>
      </c>
      <c r="K519" s="36"/>
      <c r="L519" s="225" t="s">
        <v>2343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315036</v>
      </c>
      <c r="G520" s="108">
        <v>3200</v>
      </c>
      <c r="H520" s="108">
        <v>205761</v>
      </c>
      <c r="I520" s="108">
        <v>0</v>
      </c>
      <c r="J520" s="108">
        <v>106075</v>
      </c>
      <c r="K520" s="36"/>
      <c r="L520" s="225" t="s">
        <v>2343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31900929</v>
      </c>
      <c r="G521" s="108">
        <v>9107052</v>
      </c>
      <c r="H521" s="108">
        <v>6366640</v>
      </c>
      <c r="I521" s="108">
        <v>45301</v>
      </c>
      <c r="J521" s="108">
        <v>16381936</v>
      </c>
      <c r="K521" s="36"/>
      <c r="L521" s="225" t="s">
        <v>2343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11046334</v>
      </c>
      <c r="G522" s="108">
        <v>1584200</v>
      </c>
      <c r="H522" s="108">
        <v>2783615</v>
      </c>
      <c r="I522" s="108">
        <v>2422536</v>
      </c>
      <c r="J522" s="108">
        <v>4255983</v>
      </c>
      <c r="K522" s="36"/>
      <c r="L522" s="225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10064296</v>
      </c>
      <c r="G523" s="108">
        <v>786850</v>
      </c>
      <c r="H523" s="108">
        <v>1879288</v>
      </c>
      <c r="I523" s="108">
        <v>0</v>
      </c>
      <c r="J523" s="108">
        <v>7398158</v>
      </c>
      <c r="K523" s="36"/>
      <c r="L523" s="225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5064928</v>
      </c>
      <c r="G524" s="108">
        <v>234900</v>
      </c>
      <c r="H524" s="108">
        <v>3227686</v>
      </c>
      <c r="I524" s="108">
        <v>894000</v>
      </c>
      <c r="J524" s="108">
        <v>708342</v>
      </c>
      <c r="K524" s="36"/>
      <c r="L524" s="225" t="s">
        <v>2343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1105789</v>
      </c>
      <c r="G525" s="108">
        <v>2500</v>
      </c>
      <c r="H525" s="108">
        <v>624571</v>
      </c>
      <c r="I525" s="108">
        <v>41000</v>
      </c>
      <c r="J525" s="108">
        <v>437718</v>
      </c>
      <c r="K525" s="36"/>
      <c r="L525" s="225" t="s">
        <v>2343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10190005</v>
      </c>
      <c r="G526" s="108">
        <v>237000</v>
      </c>
      <c r="H526" s="108">
        <v>2823564</v>
      </c>
      <c r="I526" s="108">
        <v>23800</v>
      </c>
      <c r="J526" s="108">
        <v>7105641</v>
      </c>
      <c r="K526" s="36"/>
      <c r="L526" s="225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1381879</v>
      </c>
      <c r="G527" s="108">
        <v>475700</v>
      </c>
      <c r="H527" s="108">
        <v>791329</v>
      </c>
      <c r="I527" s="108">
        <v>0</v>
      </c>
      <c r="J527" s="108">
        <v>114850</v>
      </c>
      <c r="K527" s="36"/>
      <c r="L527" s="225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18127793</v>
      </c>
      <c r="G528" s="108">
        <v>8846015</v>
      </c>
      <c r="H528" s="108">
        <v>6329639</v>
      </c>
      <c r="I528" s="108">
        <v>135050</v>
      </c>
      <c r="J528" s="108">
        <v>2817089</v>
      </c>
      <c r="K528" s="36"/>
      <c r="L528" s="225" t="s">
        <v>2348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4249063</v>
      </c>
      <c r="G529" s="108">
        <v>934600</v>
      </c>
      <c r="H529" s="108">
        <v>2136218</v>
      </c>
      <c r="I529" s="108">
        <v>39200</v>
      </c>
      <c r="J529" s="108">
        <v>1139045</v>
      </c>
      <c r="K529" s="36"/>
      <c r="L529" s="225" t="s">
        <v>2343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226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1511967</v>
      </c>
      <c r="G531" s="108">
        <v>23000</v>
      </c>
      <c r="H531" s="108">
        <v>1097593</v>
      </c>
      <c r="I531" s="108">
        <v>38890</v>
      </c>
      <c r="J531" s="108">
        <v>352484</v>
      </c>
      <c r="K531" s="36"/>
      <c r="L531" s="225" t="s">
        <v>2343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813979</v>
      </c>
      <c r="G532" s="108">
        <v>0</v>
      </c>
      <c r="H532" s="108">
        <v>473574</v>
      </c>
      <c r="I532" s="108">
        <v>0</v>
      </c>
      <c r="J532" s="108">
        <v>340405</v>
      </c>
      <c r="K532" s="36"/>
      <c r="L532" s="225" t="s">
        <v>2321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4391795</v>
      </c>
      <c r="G533" s="108">
        <v>754000</v>
      </c>
      <c r="H533" s="108">
        <v>1861270</v>
      </c>
      <c r="I533" s="108">
        <v>1501</v>
      </c>
      <c r="J533" s="108">
        <v>1775024</v>
      </c>
      <c r="K533" s="36"/>
      <c r="L533" s="225" t="s">
        <v>2343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5149981</v>
      </c>
      <c r="G534" s="108">
        <v>1308400</v>
      </c>
      <c r="H534" s="108">
        <v>2156491</v>
      </c>
      <c r="I534" s="108">
        <v>21000</v>
      </c>
      <c r="J534" s="108">
        <v>1664090</v>
      </c>
      <c r="K534" s="36"/>
      <c r="L534" s="225" t="s">
        <v>2348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2509788</v>
      </c>
      <c r="G535" s="108">
        <v>0</v>
      </c>
      <c r="H535" s="108">
        <v>1292769</v>
      </c>
      <c r="I535" s="108">
        <v>111863</v>
      </c>
      <c r="J535" s="108">
        <v>1105156</v>
      </c>
      <c r="K535" s="36"/>
      <c r="L535" s="225" t="s">
        <v>2343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939903</v>
      </c>
      <c r="G536" s="108">
        <v>0</v>
      </c>
      <c r="H536" s="108">
        <v>552042</v>
      </c>
      <c r="I536" s="108">
        <v>30795</v>
      </c>
      <c r="J536" s="108">
        <v>357066</v>
      </c>
      <c r="K536" s="36"/>
      <c r="L536" s="225" t="s">
        <v>2343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3954391</v>
      </c>
      <c r="G537" s="108">
        <v>489600</v>
      </c>
      <c r="H537" s="108">
        <v>940625</v>
      </c>
      <c r="I537" s="108">
        <v>2403559</v>
      </c>
      <c r="J537" s="108">
        <v>120607</v>
      </c>
      <c r="K537" s="36"/>
      <c r="L537" s="225" t="s">
        <v>2343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806513</v>
      </c>
      <c r="G538" s="108">
        <v>250150</v>
      </c>
      <c r="H538" s="108">
        <v>418160</v>
      </c>
      <c r="I538" s="108">
        <v>6605</v>
      </c>
      <c r="J538" s="108">
        <v>131598</v>
      </c>
      <c r="K538" s="36"/>
      <c r="L538" s="225" t="s">
        <v>2343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1823986</v>
      </c>
      <c r="G539" s="108">
        <v>381150</v>
      </c>
      <c r="H539" s="108">
        <v>1116764</v>
      </c>
      <c r="I539" s="108">
        <v>130244</v>
      </c>
      <c r="J539" s="108">
        <v>195828</v>
      </c>
      <c r="K539" s="36"/>
      <c r="L539" s="225" t="s">
        <v>2343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7169070</v>
      </c>
      <c r="G540" s="108">
        <v>498876</v>
      </c>
      <c r="H540" s="108">
        <v>2607313</v>
      </c>
      <c r="I540" s="108">
        <v>31825</v>
      </c>
      <c r="J540" s="108">
        <v>4031056</v>
      </c>
      <c r="K540" s="36"/>
      <c r="L540" s="225" t="s">
        <v>2343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8064857</v>
      </c>
      <c r="G541" s="108">
        <v>950940</v>
      </c>
      <c r="H541" s="108">
        <v>4828935</v>
      </c>
      <c r="I541" s="108">
        <v>1200644</v>
      </c>
      <c r="J541" s="108">
        <v>1084338</v>
      </c>
      <c r="K541" s="36"/>
      <c r="L541" s="225" t="s">
        <v>2339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1505464</v>
      </c>
      <c r="G542" s="108">
        <v>0</v>
      </c>
      <c r="H542" s="108">
        <v>469705</v>
      </c>
      <c r="I542" s="108">
        <v>64200</v>
      </c>
      <c r="J542" s="108">
        <v>971559</v>
      </c>
      <c r="K542" s="36"/>
      <c r="L542" s="225" t="s">
        <v>2343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793564</v>
      </c>
      <c r="G543" s="108">
        <v>0</v>
      </c>
      <c r="H543" s="108">
        <v>691798</v>
      </c>
      <c r="I543" s="108">
        <v>0</v>
      </c>
      <c r="J543" s="108">
        <v>101766</v>
      </c>
      <c r="K543" s="36"/>
      <c r="L543" s="225" t="s">
        <v>2343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4940390</v>
      </c>
      <c r="G544" s="108">
        <v>555289</v>
      </c>
      <c r="H544" s="108">
        <v>992243</v>
      </c>
      <c r="I544" s="108">
        <v>1438283</v>
      </c>
      <c r="J544" s="108">
        <v>1954575</v>
      </c>
      <c r="K544" s="36"/>
      <c r="L544" s="225" t="s">
        <v>2343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553470</v>
      </c>
      <c r="G545" s="108">
        <v>0</v>
      </c>
      <c r="H545" s="108">
        <v>448424</v>
      </c>
      <c r="I545" s="108">
        <v>4250</v>
      </c>
      <c r="J545" s="108">
        <v>100796</v>
      </c>
      <c r="K545" s="36"/>
      <c r="L545" s="225" t="s">
        <v>2343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679511</v>
      </c>
      <c r="G546" s="108">
        <v>0</v>
      </c>
      <c r="H546" s="108">
        <v>601861</v>
      </c>
      <c r="I546" s="108">
        <v>20000</v>
      </c>
      <c r="J546" s="108">
        <v>57650</v>
      </c>
      <c r="K546" s="36"/>
      <c r="L546" s="225" t="s">
        <v>2343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13813383</v>
      </c>
      <c r="G547" s="108">
        <v>1540000</v>
      </c>
      <c r="H547" s="108">
        <v>8357957</v>
      </c>
      <c r="I547" s="108">
        <v>1030000</v>
      </c>
      <c r="J547" s="108">
        <v>2885426</v>
      </c>
      <c r="K547" s="36"/>
      <c r="L547" s="225" t="s">
        <v>2348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1588369</v>
      </c>
      <c r="G548" s="108">
        <v>0</v>
      </c>
      <c r="H548" s="108">
        <v>1586649</v>
      </c>
      <c r="I548" s="108">
        <v>0</v>
      </c>
      <c r="J548" s="108">
        <v>1720</v>
      </c>
      <c r="K548" s="36"/>
      <c r="L548" s="225" t="s">
        <v>2343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1515918</v>
      </c>
      <c r="G549" s="108">
        <v>179500</v>
      </c>
      <c r="H549" s="108">
        <v>615874</v>
      </c>
      <c r="I549" s="108">
        <v>185800</v>
      </c>
      <c r="J549" s="108">
        <v>534744</v>
      </c>
      <c r="K549" s="36"/>
      <c r="L549" s="225" t="s">
        <v>2343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387982</v>
      </c>
      <c r="G550" s="108">
        <v>0</v>
      </c>
      <c r="H550" s="108">
        <v>208107</v>
      </c>
      <c r="I550" s="108">
        <v>3500</v>
      </c>
      <c r="J550" s="108">
        <v>176375</v>
      </c>
      <c r="K550" s="36"/>
      <c r="L550" s="225" t="s">
        <v>2343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5603360</v>
      </c>
      <c r="G551" s="108">
        <v>575075</v>
      </c>
      <c r="H551" s="108">
        <v>4242330</v>
      </c>
      <c r="I551" s="108">
        <v>67985</v>
      </c>
      <c r="J551" s="108">
        <v>717970</v>
      </c>
      <c r="K551" s="36"/>
      <c r="L551" s="225" t="s">
        <v>2343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6" t="s">
        <v>2321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3511274</v>
      </c>
      <c r="G553" s="108">
        <v>283730</v>
      </c>
      <c r="H553" s="108">
        <v>1856052</v>
      </c>
      <c r="I553" s="108">
        <v>520352</v>
      </c>
      <c r="J553" s="108">
        <v>851140</v>
      </c>
      <c r="K553" s="36"/>
      <c r="L553" s="225" t="s">
        <v>2343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13700307</v>
      </c>
      <c r="G554" s="108">
        <v>722500</v>
      </c>
      <c r="H554" s="108">
        <v>7371331</v>
      </c>
      <c r="I554" s="108">
        <v>0</v>
      </c>
      <c r="J554" s="108">
        <v>5606476</v>
      </c>
      <c r="K554" s="36"/>
      <c r="L554" s="225" t="s">
        <v>2343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17493136</v>
      </c>
      <c r="G555" s="108">
        <v>902600</v>
      </c>
      <c r="H555" s="108">
        <v>6085017</v>
      </c>
      <c r="I555" s="108">
        <v>0</v>
      </c>
      <c r="J555" s="108">
        <v>10505519</v>
      </c>
      <c r="K555" s="36"/>
      <c r="L555" s="225" t="s">
        <v>2348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20406215</v>
      </c>
      <c r="G556" s="108">
        <v>2150774</v>
      </c>
      <c r="H556" s="108">
        <v>11877964</v>
      </c>
      <c r="I556" s="108">
        <v>10287</v>
      </c>
      <c r="J556" s="108">
        <v>6367190</v>
      </c>
      <c r="K556" s="36"/>
      <c r="L556" s="225" t="s">
        <v>2343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54182926</v>
      </c>
      <c r="G557" s="108">
        <v>12856030</v>
      </c>
      <c r="H557" s="108">
        <v>9251534</v>
      </c>
      <c r="I557" s="108">
        <v>16531199</v>
      </c>
      <c r="J557" s="108">
        <v>15544163</v>
      </c>
      <c r="K557" s="36"/>
      <c r="L557" s="225" t="s">
        <v>2343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5677656</v>
      </c>
      <c r="G558" s="108">
        <v>700200</v>
      </c>
      <c r="H558" s="108">
        <v>3118936</v>
      </c>
      <c r="I558" s="108">
        <v>0</v>
      </c>
      <c r="J558" s="108">
        <v>1858520</v>
      </c>
      <c r="K558" s="36"/>
      <c r="L558" s="225" t="s">
        <v>2343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3515109</v>
      </c>
      <c r="G559" s="108">
        <v>227400</v>
      </c>
      <c r="H559" s="108">
        <v>1696415</v>
      </c>
      <c r="I559" s="108">
        <v>109804</v>
      </c>
      <c r="J559" s="108">
        <v>1481490</v>
      </c>
      <c r="K559" s="36"/>
      <c r="L559" s="225" t="s">
        <v>2343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6" t="s">
        <v>2321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5002238</v>
      </c>
      <c r="G561" s="108">
        <v>750600</v>
      </c>
      <c r="H561" s="108">
        <v>2102065</v>
      </c>
      <c r="I561" s="108">
        <v>0</v>
      </c>
      <c r="J561" s="108">
        <v>2149573</v>
      </c>
      <c r="K561" s="36"/>
      <c r="L561" s="225" t="s">
        <v>2343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30489092</v>
      </c>
      <c r="G562" s="108">
        <v>3502844</v>
      </c>
      <c r="H562" s="108">
        <v>6378626</v>
      </c>
      <c r="I562" s="108">
        <v>1907101</v>
      </c>
      <c r="J562" s="108">
        <v>18700521</v>
      </c>
      <c r="K562" s="36"/>
      <c r="L562" s="225" t="s">
        <v>2343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32010469</v>
      </c>
      <c r="G563" s="108">
        <v>5585850</v>
      </c>
      <c r="H563" s="108">
        <v>6948540</v>
      </c>
      <c r="I563" s="108">
        <v>16785862</v>
      </c>
      <c r="J563" s="108">
        <v>2690217</v>
      </c>
      <c r="K563" s="36"/>
      <c r="L563" s="225" t="s">
        <v>2343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26436956</v>
      </c>
      <c r="G564" s="108">
        <v>961300</v>
      </c>
      <c r="H564" s="108">
        <v>7804475</v>
      </c>
      <c r="I564" s="108">
        <v>1066444</v>
      </c>
      <c r="J564" s="108">
        <v>16604737</v>
      </c>
      <c r="K564" s="36"/>
      <c r="L564" s="225" t="s">
        <v>2343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31023960</v>
      </c>
      <c r="G565" s="108">
        <v>278102</v>
      </c>
      <c r="H565" s="108">
        <v>11539065</v>
      </c>
      <c r="I565" s="108">
        <v>17465625</v>
      </c>
      <c r="J565" s="108">
        <v>1741168</v>
      </c>
      <c r="K565" s="36"/>
      <c r="L565" s="225" t="s">
        <v>2343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19073225</v>
      </c>
      <c r="G566" s="108">
        <v>6976875</v>
      </c>
      <c r="H566" s="108">
        <v>3912293</v>
      </c>
      <c r="I566" s="108">
        <v>0</v>
      </c>
      <c r="J566" s="108">
        <v>8184057</v>
      </c>
      <c r="K566" s="36"/>
      <c r="L566" s="225" t="s">
        <v>2348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6622550</v>
      </c>
      <c r="G567" s="108">
        <v>0</v>
      </c>
      <c r="H567" s="108">
        <v>3615731</v>
      </c>
      <c r="I567" s="108">
        <v>80000</v>
      </c>
      <c r="J567" s="108">
        <v>2926819</v>
      </c>
      <c r="K567" s="36"/>
      <c r="L567" s="225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4894229</v>
      </c>
      <c r="G568" s="108">
        <v>0</v>
      </c>
      <c r="H568" s="108">
        <v>1692827</v>
      </c>
      <c r="I568" s="108">
        <v>3500</v>
      </c>
      <c r="J568" s="108">
        <v>3197902</v>
      </c>
      <c r="K568" s="36"/>
      <c r="L568" s="225" t="s">
        <v>2343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20825275</v>
      </c>
      <c r="G569" s="108">
        <v>4941700</v>
      </c>
      <c r="H569" s="108">
        <v>10674920</v>
      </c>
      <c r="I569" s="108">
        <v>271600</v>
      </c>
      <c r="J569" s="108">
        <v>4937055</v>
      </c>
      <c r="K569" s="36"/>
      <c r="L569" s="225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16923424</v>
      </c>
      <c r="G570" s="108">
        <v>804000</v>
      </c>
      <c r="H570" s="108">
        <v>3811067</v>
      </c>
      <c r="I570" s="108">
        <v>1473100</v>
      </c>
      <c r="J570" s="108">
        <v>10835257</v>
      </c>
      <c r="K570" s="36"/>
      <c r="L570" s="225" t="s">
        <v>2348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57041965</v>
      </c>
      <c r="G571" s="108">
        <v>10132506</v>
      </c>
      <c r="H571" s="108">
        <v>20622656</v>
      </c>
      <c r="I571" s="108">
        <v>856501</v>
      </c>
      <c r="J571" s="108">
        <v>25430302</v>
      </c>
      <c r="K571" s="36"/>
      <c r="L571" s="225" t="s">
        <v>2343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38621979</v>
      </c>
      <c r="G572" s="108">
        <v>19702695</v>
      </c>
      <c r="H572" s="108">
        <v>9488033</v>
      </c>
      <c r="I572" s="108">
        <v>1019128</v>
      </c>
      <c r="J572" s="108">
        <v>8412123</v>
      </c>
      <c r="K572" s="36"/>
      <c r="L572" s="225" t="s">
        <v>2343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43364672</v>
      </c>
      <c r="G573" s="108">
        <v>13717591</v>
      </c>
      <c r="H573" s="108">
        <v>19490395</v>
      </c>
      <c r="I573" s="108">
        <v>854500</v>
      </c>
      <c r="J573" s="108">
        <v>9302186</v>
      </c>
      <c r="K573" s="36"/>
      <c r="L573" s="225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6" t="s">
        <v>2321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1719348</v>
      </c>
      <c r="G575" s="108">
        <v>460480</v>
      </c>
      <c r="H575" s="108">
        <v>716218</v>
      </c>
      <c r="I575" s="108">
        <v>1200</v>
      </c>
      <c r="J575" s="108">
        <v>541450</v>
      </c>
      <c r="K575" s="36"/>
      <c r="L575" s="225" t="s">
        <v>2343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346302</v>
      </c>
      <c r="G576" s="108">
        <v>0</v>
      </c>
      <c r="H576" s="108">
        <v>284802</v>
      </c>
      <c r="I576" s="108">
        <v>17700</v>
      </c>
      <c r="J576" s="108">
        <v>43800</v>
      </c>
      <c r="K576" s="36"/>
      <c r="L576" s="225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1231551</v>
      </c>
      <c r="G577" s="108">
        <v>0</v>
      </c>
      <c r="H577" s="108">
        <v>298857</v>
      </c>
      <c r="I577" s="108">
        <v>0</v>
      </c>
      <c r="J577" s="108">
        <v>932694</v>
      </c>
      <c r="K577" s="36"/>
      <c r="L577" s="225" t="s">
        <v>2343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2646646</v>
      </c>
      <c r="G578" s="108">
        <v>0</v>
      </c>
      <c r="H578" s="108">
        <v>1061269</v>
      </c>
      <c r="I578" s="108">
        <v>37300</v>
      </c>
      <c r="J578" s="108">
        <v>1548077</v>
      </c>
      <c r="K578" s="36"/>
      <c r="L578" s="225" t="s">
        <v>2343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763709</v>
      </c>
      <c r="G579" s="108">
        <v>0</v>
      </c>
      <c r="H579" s="108">
        <v>237102</v>
      </c>
      <c r="I579" s="108">
        <v>53500</v>
      </c>
      <c r="J579" s="108">
        <v>473107</v>
      </c>
      <c r="K579" s="36"/>
      <c r="L579" s="225" t="s">
        <v>2343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463930</v>
      </c>
      <c r="G580" s="108">
        <v>0</v>
      </c>
      <c r="H580" s="108">
        <v>337737</v>
      </c>
      <c r="I580" s="108">
        <v>22325</v>
      </c>
      <c r="J580" s="108">
        <v>103868</v>
      </c>
      <c r="K580" s="36"/>
      <c r="L580" s="225" t="s">
        <v>2343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19764484</v>
      </c>
      <c r="G581" s="108">
        <v>296000</v>
      </c>
      <c r="H581" s="108">
        <v>476273</v>
      </c>
      <c r="I581" s="108">
        <v>52671</v>
      </c>
      <c r="J581" s="108">
        <v>18939540</v>
      </c>
      <c r="K581" s="36"/>
      <c r="L581" s="225" t="s">
        <v>2343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7360520</v>
      </c>
      <c r="G582" s="108">
        <v>0</v>
      </c>
      <c r="H582" s="108">
        <v>200365</v>
      </c>
      <c r="I582" s="108">
        <v>1935700</v>
      </c>
      <c r="J582" s="108">
        <v>5224455</v>
      </c>
      <c r="K582" s="36"/>
      <c r="L582" s="225" t="s">
        <v>2343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338840</v>
      </c>
      <c r="G583" s="108">
        <v>66850</v>
      </c>
      <c r="H583" s="108">
        <v>202191</v>
      </c>
      <c r="I583" s="108">
        <v>2000</v>
      </c>
      <c r="J583" s="108">
        <v>67799</v>
      </c>
      <c r="K583" s="36"/>
      <c r="L583" s="225" t="s">
        <v>2343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1520709</v>
      </c>
      <c r="G584" s="108">
        <v>302401</v>
      </c>
      <c r="H584" s="108">
        <v>653961</v>
      </c>
      <c r="I584" s="108">
        <v>148977</v>
      </c>
      <c r="J584" s="108">
        <v>415370</v>
      </c>
      <c r="K584" s="36"/>
      <c r="L584" s="225" t="s">
        <v>2343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1004950</v>
      </c>
      <c r="G585" s="108">
        <v>485475</v>
      </c>
      <c r="H585" s="108">
        <v>355888</v>
      </c>
      <c r="I585" s="108">
        <v>25200</v>
      </c>
      <c r="J585" s="108">
        <v>138387</v>
      </c>
      <c r="K585" s="36"/>
      <c r="L585" s="225" t="s">
        <v>2343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1344722</v>
      </c>
      <c r="G586" s="108">
        <v>126100</v>
      </c>
      <c r="H586" s="108">
        <v>661031</v>
      </c>
      <c r="I586" s="108">
        <v>73899</v>
      </c>
      <c r="J586" s="108">
        <v>483692</v>
      </c>
      <c r="K586" s="36"/>
      <c r="L586" s="225" t="s">
        <v>2343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1967071</v>
      </c>
      <c r="G587" s="108">
        <v>0</v>
      </c>
      <c r="H587" s="108">
        <v>263251</v>
      </c>
      <c r="I587" s="108">
        <v>1487116</v>
      </c>
      <c r="J587" s="108">
        <v>216704</v>
      </c>
      <c r="K587" s="36"/>
      <c r="L587" s="225" t="s">
        <v>2343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931581</v>
      </c>
      <c r="G588" s="108">
        <v>242800</v>
      </c>
      <c r="H588" s="108">
        <v>522900</v>
      </c>
      <c r="I588" s="108">
        <v>69770</v>
      </c>
      <c r="J588" s="108">
        <v>96111</v>
      </c>
      <c r="K588" s="36"/>
      <c r="L588" s="225" t="s">
        <v>2343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15271303</v>
      </c>
      <c r="G589" s="108">
        <v>3276660</v>
      </c>
      <c r="H589" s="108">
        <v>1215978</v>
      </c>
      <c r="I589" s="108">
        <v>9946383</v>
      </c>
      <c r="J589" s="108">
        <v>832282</v>
      </c>
      <c r="K589" s="63"/>
      <c r="L589" s="225" t="s">
        <v>2348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2696246</v>
      </c>
      <c r="G590" s="108">
        <v>214600</v>
      </c>
      <c r="H590" s="108">
        <v>2351277</v>
      </c>
      <c r="I590" s="108">
        <v>0</v>
      </c>
      <c r="J590" s="108">
        <v>130369</v>
      </c>
      <c r="K590" s="36"/>
      <c r="L590" s="225" t="s">
        <v>2343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447250</v>
      </c>
      <c r="G591" s="108">
        <v>0</v>
      </c>
      <c r="H591" s="108">
        <v>211346</v>
      </c>
      <c r="I591" s="108">
        <v>5600</v>
      </c>
      <c r="J591" s="108">
        <v>230304</v>
      </c>
      <c r="K591" s="36"/>
      <c r="L591" s="225" t="s">
        <v>2343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5" t="s">
        <v>2340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9497170</v>
      </c>
      <c r="G593" s="108">
        <v>338150</v>
      </c>
      <c r="H593" s="108">
        <v>2052780</v>
      </c>
      <c r="I593" s="108">
        <v>2549768</v>
      </c>
      <c r="J593" s="108">
        <v>4556472</v>
      </c>
      <c r="K593" s="36"/>
      <c r="L593" s="225" t="s">
        <v>2348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1426139</v>
      </c>
      <c r="G594" s="108">
        <v>7002</v>
      </c>
      <c r="H594" s="108">
        <v>732237</v>
      </c>
      <c r="I594" s="108">
        <v>64960</v>
      </c>
      <c r="J594" s="108">
        <v>621940</v>
      </c>
      <c r="K594" s="36"/>
      <c r="L594" s="225" t="s">
        <v>2343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2829713</v>
      </c>
      <c r="G595" s="108">
        <v>0</v>
      </c>
      <c r="H595" s="108">
        <v>585459</v>
      </c>
      <c r="I595" s="108">
        <v>872350</v>
      </c>
      <c r="J595" s="108">
        <v>1371904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3137587</v>
      </c>
      <c r="G596" s="108">
        <v>375400</v>
      </c>
      <c r="H596" s="108">
        <v>966545</v>
      </c>
      <c r="I596" s="108">
        <v>339321</v>
      </c>
      <c r="J596" s="108">
        <v>1456321</v>
      </c>
      <c r="K596" s="36"/>
      <c r="L596" s="225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3013632</v>
      </c>
      <c r="G597" s="108">
        <v>0</v>
      </c>
      <c r="H597" s="108">
        <v>563316</v>
      </c>
      <c r="I597" s="108">
        <v>287500</v>
      </c>
      <c r="J597" s="108">
        <v>2162816</v>
      </c>
      <c r="K597" s="36"/>
      <c r="L597" s="225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146996527</v>
      </c>
      <c r="G598" s="108">
        <v>0</v>
      </c>
      <c r="H598" s="108">
        <v>0</v>
      </c>
      <c r="I598" s="108">
        <v>141922574</v>
      </c>
      <c r="J598" s="108">
        <v>5073953</v>
      </c>
      <c r="K598" s="36"/>
      <c r="L598" s="225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2017-10-02T15:07:05Z</dcterms:modified>
  <cp:category/>
  <cp:version/>
  <cp:contentType/>
  <cp:contentStatus/>
</cp:coreProperties>
</file>